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llop\Desktop\for VCF website\"/>
    </mc:Choice>
  </mc:AlternateContent>
  <xr:revisionPtr revIDLastSave="0" documentId="13_ncr:1_{30811CDA-716B-4172-8FF3-9FC682E5882D}" xr6:coauthVersionLast="47" xr6:coauthVersionMax="47" xr10:uidLastSave="{00000000-0000-0000-0000-000000000000}"/>
  <bookViews>
    <workbookView xWindow="-104" yWindow="-104" windowWidth="22326" windowHeight="11947" tabRatio="738" xr2:uid="{00000000-000D-0000-FFFF-FFFF00000000}"/>
  </bookViews>
  <sheets>
    <sheet name="Data" sheetId="4" r:id="rId1"/>
    <sheet name=" Table until 2024" sheetId="5" r:id="rId2"/>
    <sheet name="yearly average" sheetId="6" r:id="rId3"/>
  </sheets>
  <definedNames>
    <definedName name="_xlnm._FilterDatabase" localSheetId="0" hidden="1">Data!$L$1:$L$211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 i="6" l="1"/>
  <c r="S48" i="6"/>
  <c r="J202" i="4"/>
  <c r="J201" i="4"/>
  <c r="H206" i="4"/>
  <c r="G10" i="5"/>
  <c r="F10" i="5"/>
  <c r="R47" i="6" l="1"/>
  <c r="S47" i="6"/>
  <c r="S46" i="6"/>
  <c r="R46" i="6"/>
  <c r="G12" i="5"/>
  <c r="F12" i="5"/>
  <c r="C206" i="4" l="1"/>
  <c r="C205" i="4"/>
  <c r="S42" i="6"/>
  <c r="S45" i="6"/>
  <c r="S44" i="6"/>
  <c r="G11" i="5"/>
  <c r="F11" i="5"/>
  <c r="B72" i="5"/>
  <c r="S43" i="6" l="1"/>
  <c r="R2" i="6"/>
  <c r="S2" i="6"/>
  <c r="R3" i="6"/>
  <c r="S3" i="6"/>
  <c r="R4" i="6"/>
  <c r="S4" i="6"/>
  <c r="R5" i="6"/>
  <c r="S5" i="6"/>
  <c r="R6" i="6"/>
  <c r="S6" i="6"/>
  <c r="R7" i="6"/>
  <c r="R8" i="6"/>
  <c r="S8" i="6"/>
  <c r="S9" i="6"/>
  <c r="R10" i="6"/>
  <c r="R11" i="6"/>
  <c r="S11" i="6"/>
  <c r="S13" i="6"/>
  <c r="R14" i="6"/>
  <c r="S14" i="6"/>
  <c r="R15" i="6"/>
  <c r="S15" i="6"/>
  <c r="R16" i="6"/>
  <c r="S16" i="6"/>
  <c r="S17" i="6"/>
  <c r="S18" i="6"/>
  <c r="R19" i="6"/>
  <c r="S19" i="6"/>
  <c r="R20" i="6"/>
  <c r="S20" i="6"/>
  <c r="S21" i="6"/>
  <c r="S22" i="6"/>
  <c r="R23" i="6"/>
  <c r="S23" i="6"/>
  <c r="R24" i="6"/>
  <c r="S24" i="6"/>
  <c r="S25" i="6"/>
  <c r="R26" i="6"/>
  <c r="S26" i="6"/>
  <c r="R27" i="6"/>
  <c r="S27" i="6"/>
  <c r="R28" i="6"/>
  <c r="S28" i="6"/>
  <c r="R29" i="6"/>
  <c r="S29" i="6"/>
  <c r="R30" i="6"/>
  <c r="S30" i="6"/>
  <c r="S31" i="6"/>
  <c r="S32" i="6"/>
  <c r="R33" i="6"/>
  <c r="S33" i="6"/>
  <c r="R34" i="6"/>
  <c r="S34" i="6"/>
  <c r="R35" i="6"/>
  <c r="S35" i="6"/>
  <c r="S36" i="6"/>
  <c r="R37" i="6"/>
  <c r="S37" i="6"/>
  <c r="R38" i="6"/>
  <c r="S38" i="6"/>
  <c r="R39" i="6"/>
  <c r="S39" i="6"/>
  <c r="S40" i="6"/>
  <c r="S41" i="6"/>
  <c r="F3" i="5"/>
  <c r="G3" i="5"/>
  <c r="F4" i="5"/>
  <c r="G4" i="5"/>
  <c r="F5" i="5"/>
  <c r="G5" i="5"/>
  <c r="F6" i="5"/>
  <c r="G6" i="5"/>
  <c r="F7" i="5"/>
  <c r="G7" i="5"/>
  <c r="F8" i="5"/>
  <c r="G8" i="5"/>
  <c r="F9" i="5"/>
  <c r="G9" i="5"/>
  <c r="C72" i="5"/>
  <c r="C75" i="5" s="1"/>
  <c r="N144" i="4"/>
  <c r="N146" i="4"/>
  <c r="C201" i="4"/>
  <c r="D201" i="4"/>
  <c r="E201" i="4"/>
  <c r="F201" i="4"/>
  <c r="H201" i="4"/>
  <c r="I201" i="4"/>
  <c r="K201" i="4"/>
  <c r="C202" i="4"/>
  <c r="D202" i="4"/>
  <c r="E202" i="4"/>
  <c r="F202" i="4"/>
  <c r="H202" i="4"/>
  <c r="I202" i="4"/>
  <c r="K202" i="4"/>
  <c r="H205" i="4"/>
  <c r="R52" i="6" l="1"/>
  <c r="R53" i="6"/>
  <c r="R55" i="6"/>
  <c r="R56" i="6"/>
  <c r="H207" i="4"/>
  <c r="C207" i="4"/>
  <c r="F14" i="5"/>
  <c r="G14" i="5"/>
  <c r="J20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Inge</author>
    <author>Gypaetus barbatus</author>
    <author>Departament de Medi Ambient</author>
    <author>usuari</author>
    <author>Unknown User</author>
  </authors>
  <commentList>
    <comment ref="B3" authorId="0" shapeId="0" xr:uid="{00000000-0006-0000-0000-000001000000}">
      <text>
        <r>
          <rPr>
            <b/>
            <sz val="8"/>
            <color indexed="81"/>
            <rFont val="Tahoma"/>
            <family val="2"/>
          </rPr>
          <t>Hatch: 
since of loan: 22-10-73
Dead: sep 78</t>
        </r>
      </text>
    </comment>
    <comment ref="B4" authorId="0" shapeId="0" xr:uid="{00000000-0006-0000-0000-000002000000}">
      <text>
        <r>
          <rPr>
            <b/>
            <sz val="8"/>
            <color indexed="81"/>
            <rFont val="Tahoma"/>
            <family val="2"/>
          </rPr>
          <t>Hatch: 
since of loan: 12-10-79
Dead: 11-11-79</t>
        </r>
      </text>
    </comment>
    <comment ref="B5" authorId="0" shapeId="0" xr:uid="{00000000-0006-0000-0000-000003000000}">
      <text>
        <r>
          <rPr>
            <b/>
            <sz val="8"/>
            <color indexed="81"/>
            <rFont val="Tahoma"/>
            <family val="2"/>
          </rPr>
          <t>Hatch: 
since of loan: summer 1979
Dead: 27-11-79</t>
        </r>
      </text>
    </comment>
    <comment ref="B6" authorId="0" shapeId="0" xr:uid="{00000000-0006-0000-0000-000004000000}">
      <text>
        <r>
          <rPr>
            <b/>
            <sz val="8"/>
            <color indexed="81"/>
            <rFont val="Tahoma"/>
            <family val="2"/>
          </rPr>
          <t>Hatch: 
since of loan: summer 1979
Dead: 25-01-80</t>
        </r>
      </text>
    </comment>
    <comment ref="B7" authorId="0" shapeId="0" xr:uid="{00000000-0006-0000-0000-000005000000}">
      <text>
        <r>
          <rPr>
            <b/>
            <sz val="8"/>
            <color indexed="81"/>
            <rFont val="Tahoma"/>
            <family val="2"/>
          </rPr>
          <t>Hatch: 21-02-80
since of loan: 14-01-81
Dead: dec. 81</t>
        </r>
      </text>
    </comment>
    <comment ref="B8" authorId="0" shapeId="0" xr:uid="{00000000-0006-0000-0000-000006000000}">
      <text>
        <r>
          <rPr>
            <b/>
            <sz val="8"/>
            <color indexed="81"/>
            <rFont val="Tahoma"/>
            <family val="2"/>
          </rPr>
          <t>Hatch: 1956?
since of loan: 03-07-63
Dead: summer 82</t>
        </r>
      </text>
    </comment>
    <comment ref="B9" authorId="0" shapeId="0" xr:uid="{00000000-0006-0000-0000-000007000000}">
      <text>
        <r>
          <rPr>
            <b/>
            <sz val="8"/>
            <color indexed="81"/>
            <rFont val="Tahoma"/>
            <family val="2"/>
          </rPr>
          <t>Hatch: 1947?
since of loan: 03-12-54
Dead: 11-06-82</t>
        </r>
      </text>
    </comment>
    <comment ref="B10" authorId="0" shapeId="0" xr:uid="{00000000-0006-0000-0000-000008000000}">
      <text>
        <r>
          <rPr>
            <b/>
            <sz val="8"/>
            <color indexed="81"/>
            <rFont val="Tahoma"/>
            <family val="2"/>
          </rPr>
          <t>Hatch: 19-02-83
since of loan: 29-08-84
Dead: 6-11-84</t>
        </r>
      </text>
    </comment>
    <comment ref="B11" authorId="0" shapeId="0" xr:uid="{00000000-0006-0000-0000-000009000000}">
      <text>
        <r>
          <rPr>
            <b/>
            <sz val="8"/>
            <color indexed="81"/>
            <rFont val="Tahoma"/>
            <family val="2"/>
          </rPr>
          <t>Hatch: 11-02-83
since of loan: spring 84
Dead: 28-12-84</t>
        </r>
      </text>
    </comment>
    <comment ref="B12" authorId="0" shapeId="0" xr:uid="{00000000-0006-0000-0000-00000A000000}">
      <text>
        <r>
          <rPr>
            <b/>
            <sz val="8"/>
            <color indexed="81"/>
            <rFont val="Tahoma"/>
            <family val="2"/>
          </rPr>
          <t>Hatch: 1958?
since of loan: 18-10-84
Dead: 28-11-85</t>
        </r>
      </text>
    </comment>
    <comment ref="B13" authorId="0" shapeId="0" xr:uid="{00000000-0006-0000-0000-00000B000000}">
      <text>
        <r>
          <rPr>
            <b/>
            <sz val="8"/>
            <color indexed="81"/>
            <rFont val="Tahoma"/>
            <family val="2"/>
          </rPr>
          <t>Hatch: 
since of loan: 08-05-79
Dead: 17-12-85</t>
        </r>
      </text>
    </comment>
    <comment ref="B14" authorId="0" shapeId="0" xr:uid="{00000000-0006-0000-0000-00000C000000}">
      <text>
        <r>
          <rPr>
            <b/>
            <sz val="8"/>
            <color indexed="81"/>
            <rFont val="Tahoma"/>
            <family val="2"/>
          </rPr>
          <t>Hatch: 1968?
since of loan: 23-06-80
Dead: 1-02-85</t>
        </r>
      </text>
    </comment>
    <comment ref="B15" authorId="0" shapeId="0" xr:uid="{00000000-0006-0000-0000-00000D000000}">
      <text>
        <r>
          <rPr>
            <b/>
            <sz val="8"/>
            <color indexed="81"/>
            <rFont val="Tahoma"/>
            <family val="2"/>
          </rPr>
          <t>Hatch: 
since of loan: 28-11-84
Dead: 6-01-85</t>
        </r>
      </text>
    </comment>
    <comment ref="B16" authorId="0" shapeId="0" xr:uid="{00000000-0006-0000-0000-00000E000000}">
      <text>
        <r>
          <rPr>
            <b/>
            <sz val="8"/>
            <color indexed="81"/>
            <rFont val="Tahoma"/>
            <family val="2"/>
          </rPr>
          <t>Hatch: 27-02-81
Since of loan: 28-08-82
Dead: 30-11-87</t>
        </r>
      </text>
    </comment>
    <comment ref="B17" authorId="0" shapeId="0" xr:uid="{00000000-0006-0000-0000-00000F000000}">
      <text>
        <r>
          <rPr>
            <b/>
            <sz val="8"/>
            <color indexed="81"/>
            <rFont val="Tahoma"/>
            <family val="2"/>
          </rPr>
          <t>Hatch: 1961?
since of loan: 22-09-82
Dead: 22-07-87</t>
        </r>
      </text>
    </comment>
    <comment ref="B18" authorId="0" shapeId="0" xr:uid="{00000000-0006-0000-0000-000010000000}">
      <text>
        <r>
          <rPr>
            <b/>
            <sz val="8"/>
            <color indexed="81"/>
            <rFont val="Tahoma"/>
            <family val="2"/>
          </rPr>
          <t>Hatch: 
since of loan: 08-05-79
Dead: 4-09-88</t>
        </r>
      </text>
    </comment>
    <comment ref="B19" authorId="0" shapeId="0" xr:uid="{00000000-0006-0000-0000-000011000000}">
      <text>
        <r>
          <rPr>
            <b/>
            <sz val="8"/>
            <color indexed="81"/>
            <rFont val="Tahoma"/>
            <family val="2"/>
          </rPr>
          <t>Hatch: 
since of loan: 13-03-78
Dead: 7-12-89</t>
        </r>
      </text>
    </comment>
    <comment ref="B20" authorId="0" shapeId="0" xr:uid="{00000000-0006-0000-0000-000012000000}">
      <text>
        <r>
          <rPr>
            <b/>
            <sz val="8"/>
            <color indexed="81"/>
            <rFont val="Tahoma"/>
            <family val="2"/>
          </rPr>
          <t>Hatch: 1957?
since of loan: 28-05-63
Dead: 18-11-89</t>
        </r>
      </text>
    </comment>
    <comment ref="B21" authorId="0" shapeId="0" xr:uid="{00000000-0006-0000-0000-000013000000}">
      <text>
        <r>
          <rPr>
            <b/>
            <sz val="8"/>
            <color indexed="81"/>
            <rFont val="Tahoma"/>
            <family val="2"/>
          </rPr>
          <t>Hatch: 11-02-74
since of loan: 1-12-78 
Dead: 13-08-90</t>
        </r>
      </text>
    </comment>
    <comment ref="B22" authorId="0" shapeId="0" xr:uid="{00000000-0006-0000-0000-000014000000}">
      <text>
        <r>
          <rPr>
            <b/>
            <sz val="8"/>
            <color indexed="81"/>
            <rFont val="Tahoma"/>
            <family val="2"/>
          </rPr>
          <t>Hatch: 1947?
since of loan: 07-10-82
Dead: 29-01-90</t>
        </r>
      </text>
    </comment>
    <comment ref="B23" authorId="0" shapeId="0" xr:uid="{00000000-0006-0000-0000-000015000000}">
      <text>
        <r>
          <rPr>
            <b/>
            <sz val="8"/>
            <color indexed="81"/>
            <rFont val="Tahoma"/>
            <family val="2"/>
          </rPr>
          <t>Hatch: 1959?
since of loan: 17-03-86
Dead: 23-03-91</t>
        </r>
      </text>
    </comment>
    <comment ref="B24" authorId="0" shapeId="0" xr:uid="{00000000-0006-0000-0000-000016000000}">
      <text>
        <r>
          <rPr>
            <b/>
            <sz val="8"/>
            <color indexed="81"/>
            <rFont val="Tahoma"/>
            <family val="2"/>
          </rPr>
          <t>Hatch: 1-01-1969
since of loan: 1-02-1970
Dead: 1-01-1992</t>
        </r>
      </text>
    </comment>
    <comment ref="B25" authorId="0" shapeId="0" xr:uid="{00000000-0006-0000-0000-000017000000}">
      <text>
        <r>
          <rPr>
            <b/>
            <sz val="8"/>
            <color indexed="81"/>
            <rFont val="Tahoma"/>
            <family val="2"/>
          </rPr>
          <t>Hatch: 1957?
since of loan: 23-08-77
Dead: 11-09-92</t>
        </r>
      </text>
    </comment>
    <comment ref="B26" authorId="0" shapeId="0" xr:uid="{00000000-0006-0000-0000-000018000000}">
      <text>
        <r>
          <rPr>
            <b/>
            <sz val="8"/>
            <color indexed="81"/>
            <rFont val="Tahoma"/>
            <family val="2"/>
          </rPr>
          <t>Hatch: 1971?
Since of loan: 23-07-92
Dead: 25-09-92</t>
        </r>
      </text>
    </comment>
    <comment ref="B27" authorId="0" shapeId="0" xr:uid="{00000000-0006-0000-0000-000019000000}">
      <text>
        <r>
          <rPr>
            <b/>
            <sz val="8"/>
            <color indexed="81"/>
            <rFont val="Tahoma"/>
            <family val="2"/>
          </rPr>
          <t>Hatch:1981 ?
since of loan: 1-09-81?
Dead: 21-02-92</t>
        </r>
      </text>
    </comment>
    <comment ref="B28" authorId="0" shapeId="0" xr:uid="{00000000-0006-0000-0000-00001A000000}">
      <text>
        <r>
          <rPr>
            <b/>
            <sz val="8"/>
            <color indexed="81"/>
            <rFont val="Tahoma"/>
            <family val="2"/>
          </rPr>
          <t>Hatch: 6-04-81
since of loan: 28-08-82
Dead: 26-02-93</t>
        </r>
      </text>
    </comment>
    <comment ref="B29" authorId="0" shapeId="0" xr:uid="{00000000-0006-0000-0000-00001B000000}">
      <text>
        <r>
          <rPr>
            <b/>
            <sz val="8"/>
            <color indexed="81"/>
            <rFont val="Tahoma"/>
            <family val="2"/>
          </rPr>
          <t>Hatch: 5-03-82
since of loan: 11-10-88
Dead: 8-02-93</t>
        </r>
      </text>
    </comment>
    <comment ref="B30" authorId="0" shapeId="0" xr:uid="{00000000-0006-0000-0000-00001C000000}">
      <text>
        <r>
          <rPr>
            <b/>
            <sz val="8"/>
            <color indexed="81"/>
            <rFont val="Tahoma"/>
            <family val="2"/>
          </rPr>
          <t>Hatch: 13-02-85
since of loan: 21-02-86
Dead: 30-01-93</t>
        </r>
      </text>
    </comment>
    <comment ref="B31" authorId="0" shapeId="0" xr:uid="{00000000-0006-0000-0000-00001D000000}">
      <text>
        <r>
          <rPr>
            <b/>
            <sz val="8"/>
            <color indexed="81"/>
            <rFont val="Tahoma"/>
            <family val="2"/>
          </rPr>
          <t>Hatch: 27-03-84
since of loan: 17-10-89
Dead: 26-01-93</t>
        </r>
      </text>
    </comment>
    <comment ref="B32" authorId="0" shapeId="0" xr:uid="{00000000-0006-0000-0000-00001E000000}">
      <text>
        <r>
          <rPr>
            <b/>
            <sz val="8"/>
            <color indexed="81"/>
            <rFont val="Tahoma"/>
            <family val="2"/>
          </rPr>
          <t>Hatch: 2-04-84
since of loan: 22-11-84
Dead: 23-08-93</t>
        </r>
      </text>
    </comment>
    <comment ref="B33" authorId="0" shapeId="0" xr:uid="{00000000-0006-0000-0000-00001F000000}">
      <text>
        <r>
          <rPr>
            <b/>
            <sz val="8"/>
            <color indexed="81"/>
            <rFont val="Tahoma"/>
            <family val="2"/>
          </rPr>
          <t>Hatch: 22-01-84
since of loan: 22-11-84
Dead: 16-10-93</t>
        </r>
      </text>
    </comment>
    <comment ref="B34" authorId="0" shapeId="0" xr:uid="{00000000-0006-0000-0000-000020000000}">
      <text>
        <r>
          <rPr>
            <b/>
            <sz val="8"/>
            <color indexed="81"/>
            <rFont val="Tahoma"/>
            <family val="2"/>
          </rPr>
          <t>Hatch: ?
since of loan: 1991?
Dead: 27-11-93</t>
        </r>
      </text>
    </comment>
    <comment ref="B35" authorId="0" shapeId="0" xr:uid="{00000000-0006-0000-0000-000021000000}">
      <text>
        <r>
          <rPr>
            <b/>
            <sz val="8"/>
            <color indexed="81"/>
            <rFont val="Tahoma"/>
            <family val="2"/>
          </rPr>
          <t>Hatch: 1958?
Since of loan: 23-07-92
Dead: 16-10-93</t>
        </r>
      </text>
    </comment>
    <comment ref="B36" authorId="0" shapeId="0" xr:uid="{00000000-0006-0000-0000-000022000000}">
      <text>
        <r>
          <rPr>
            <b/>
            <sz val="8"/>
            <color indexed="81"/>
            <rFont val="Tahoma"/>
            <family val="2"/>
          </rPr>
          <t>Hatch: 1961?
since of loan: 
Dead: 2-07-93</t>
        </r>
      </text>
    </comment>
    <comment ref="B37" authorId="0" shapeId="0" xr:uid="{00000000-0006-0000-0000-000023000000}">
      <text>
        <r>
          <rPr>
            <b/>
            <sz val="8"/>
            <color indexed="81"/>
            <rFont val="Tahoma"/>
            <family val="2"/>
          </rPr>
          <t>Hatch: 1949?
since of loan: 07-10-82
Dead: 10-02-93</t>
        </r>
      </text>
    </comment>
    <comment ref="B38" authorId="0" shapeId="0" xr:uid="{00000000-0006-0000-0000-000024000000}">
      <text>
        <r>
          <rPr>
            <b/>
            <sz val="8"/>
            <color indexed="81"/>
            <rFont val="Tahoma"/>
            <family val="2"/>
          </rPr>
          <t>Hatch: 18-02-85
since of loan: 13-12-90
Dead: 11-07-94
Was erroneously confuse with BG077</t>
        </r>
      </text>
    </comment>
    <comment ref="B39" authorId="0" shapeId="0" xr:uid="{00000000-0006-0000-0000-000025000000}">
      <text>
        <r>
          <rPr>
            <b/>
            <sz val="8"/>
            <color indexed="81"/>
            <rFont val="Tahoma"/>
            <family val="2"/>
          </rPr>
          <t>Hatch: 31-03-75
since of loan: 19-10-84
Dead: 8-11-94</t>
        </r>
      </text>
    </comment>
    <comment ref="B40" authorId="0" shapeId="0" xr:uid="{00000000-0006-0000-0000-000026000000}">
      <text>
        <r>
          <rPr>
            <b/>
            <sz val="8"/>
            <color indexed="81"/>
            <rFont val="Tahoma"/>
            <family val="2"/>
          </rPr>
          <t>Hatch: 1954?
since of loan: ?/09/1976
Dead: 2-10-94</t>
        </r>
      </text>
    </comment>
    <comment ref="B41" authorId="0" shapeId="0" xr:uid="{00000000-0006-0000-0000-000027000000}">
      <text>
        <r>
          <rPr>
            <b/>
            <sz val="8"/>
            <color indexed="81"/>
            <rFont val="Tahoma"/>
            <family val="2"/>
          </rPr>
          <t>Hatch: 1965?
since of loan: 24-10-90
Dead: 6-10-94</t>
        </r>
      </text>
    </comment>
    <comment ref="B42" authorId="0" shapeId="0" xr:uid="{00000000-0006-0000-0000-000028000000}">
      <text>
        <r>
          <rPr>
            <b/>
            <sz val="8"/>
            <color indexed="81"/>
            <rFont val="Tahoma"/>
            <family val="2"/>
          </rPr>
          <t>Hatch: Cachirulo?
since of loan: 6-10-93
Dead: 4-03-94</t>
        </r>
      </text>
    </comment>
    <comment ref="B43" authorId="0" shapeId="0" xr:uid="{00000000-0006-0000-0000-000029000000}">
      <text>
        <r>
          <rPr>
            <b/>
            <sz val="10"/>
            <color indexed="81"/>
            <rFont val="Tahoma"/>
            <family val="2"/>
          </rPr>
          <t>Hatch: 8-02-94
since of loan: 8-02-94
Dead: 4-09-94</t>
        </r>
      </text>
    </comment>
    <comment ref="B44" authorId="0" shapeId="0" xr:uid="{00000000-0006-0000-0000-00002A000000}">
      <text>
        <r>
          <rPr>
            <b/>
            <sz val="8"/>
            <color indexed="81"/>
            <rFont val="Tahoma"/>
            <family val="2"/>
          </rPr>
          <t>Hatch: 28-02-93
since of loan: 16-01-94
Dead: 20-02-95</t>
        </r>
      </text>
    </comment>
    <comment ref="B45" authorId="0" shapeId="0" xr:uid="{00000000-0006-0000-0000-00002B000000}">
      <text>
        <r>
          <rPr>
            <b/>
            <sz val="8"/>
            <color indexed="81"/>
            <rFont val="Tahoma"/>
            <family val="2"/>
          </rPr>
          <t>Hatch: 26-02-93
since of loan: 9-08-93
Dead: 6-11-95</t>
        </r>
      </text>
    </comment>
    <comment ref="B46" authorId="0" shapeId="0" xr:uid="{00000000-0006-0000-0000-00002C000000}">
      <text>
        <r>
          <rPr>
            <b/>
            <sz val="8"/>
            <color indexed="81"/>
            <rFont val="Tahoma"/>
            <family val="2"/>
          </rPr>
          <t>Hatch: 2-02-81
since of loan: 20-12-82
Dead: 21-11-95</t>
        </r>
      </text>
    </comment>
    <comment ref="B47" authorId="0" shapeId="0" xr:uid="{00000000-0006-0000-0000-00002D000000}">
      <text>
        <r>
          <rPr>
            <b/>
            <sz val="8"/>
            <color indexed="81"/>
            <rFont val="Tahoma"/>
            <family val="2"/>
          </rPr>
          <t>Hatch: 1962?
Since of loan: 4-10-78
Dead: 29-08-95</t>
        </r>
      </text>
    </comment>
    <comment ref="B48" authorId="0" shapeId="0" xr:uid="{00000000-0006-0000-0000-00002E000000}">
      <text>
        <r>
          <rPr>
            <b/>
            <sz val="8"/>
            <color indexed="81"/>
            <rFont val="Tahoma"/>
            <family val="2"/>
          </rPr>
          <t>Hatch: 22-02-93
since of loan: 15-01-94
Dead: 10-01-96</t>
        </r>
      </text>
    </comment>
    <comment ref="B49" authorId="0" shapeId="0" xr:uid="{00000000-0006-0000-0000-00002F000000}">
      <text>
        <r>
          <rPr>
            <b/>
            <sz val="8"/>
            <color indexed="81"/>
            <rFont val="Tahoma"/>
            <family val="2"/>
          </rPr>
          <t>Hatch: 14-04-90
since of loan: 20-12-94
Dead: 29-12-96</t>
        </r>
      </text>
    </comment>
    <comment ref="B50" authorId="0" shapeId="0" xr:uid="{00000000-0006-0000-0000-000030000000}">
      <text>
        <r>
          <rPr>
            <b/>
            <sz val="8"/>
            <color indexed="81"/>
            <rFont val="Tahoma"/>
            <family val="2"/>
          </rPr>
          <t>Hatch: 1965?
since of loan: 22-03-79 
Dead: 23-10-96</t>
        </r>
      </text>
    </comment>
    <comment ref="B51" authorId="0" shapeId="0" xr:uid="{00000000-0006-0000-0000-000031000000}">
      <text>
        <r>
          <rPr>
            <b/>
            <sz val="8"/>
            <color indexed="81"/>
            <rFont val="Tahoma"/>
            <family val="2"/>
          </rPr>
          <t>Hatch: 14-03-80
since of loan: 14-01-81
Dead: 21-08-97</t>
        </r>
      </text>
    </comment>
    <comment ref="B52" authorId="0" shapeId="0" xr:uid="{00000000-0006-0000-0000-000032000000}">
      <text>
        <r>
          <rPr>
            <b/>
            <sz val="8"/>
            <color indexed="81"/>
            <rFont val="Tahoma"/>
            <family val="2"/>
          </rPr>
          <t>Hatch: 13-04-84
since of loan: 13-04-84
Dead: 24-02-97</t>
        </r>
      </text>
    </comment>
    <comment ref="B53" authorId="0" shapeId="0" xr:uid="{00000000-0006-0000-0000-000033000000}">
      <text>
        <r>
          <rPr>
            <b/>
            <sz val="8"/>
            <color indexed="81"/>
            <rFont val="Tahoma"/>
            <family val="2"/>
          </rPr>
          <t>Hatch: 21-02-81
since of loan: 4-09-81
Dead: 17-01-97</t>
        </r>
      </text>
    </comment>
    <comment ref="B54" authorId="0" shapeId="0" xr:uid="{00000000-0006-0000-0000-000034000000}">
      <text>
        <r>
          <rPr>
            <b/>
            <sz val="8"/>
            <color indexed="81"/>
            <rFont val="Tahoma"/>
            <family val="2"/>
          </rPr>
          <t>Hatch: 
since of loan: 
Dead: 26-12-97</t>
        </r>
      </text>
    </comment>
    <comment ref="B55" authorId="0" shapeId="0" xr:uid="{00000000-0006-0000-0000-000035000000}">
      <text>
        <r>
          <rPr>
            <b/>
            <sz val="8"/>
            <color indexed="81"/>
            <rFont val="Tahoma"/>
            <family val="2"/>
          </rPr>
          <t>Hatch: 11-04-93
since of loan: 23-11-95
Dead: 6-01-98</t>
        </r>
      </text>
    </comment>
    <comment ref="B56" authorId="0" shapeId="0" xr:uid="{00000000-0006-0000-0000-000036000000}">
      <text>
        <r>
          <rPr>
            <b/>
            <sz val="8"/>
            <color indexed="81"/>
            <rFont val="Tahoma"/>
            <family val="2"/>
          </rPr>
          <t>Hatch: ?
since of loan: 1-11-96
Dead: 21-07-98</t>
        </r>
      </text>
    </comment>
    <comment ref="B57" authorId="0" shapeId="0" xr:uid="{00000000-0006-0000-0000-000037000000}">
      <text>
        <r>
          <rPr>
            <b/>
            <sz val="8"/>
            <color indexed="81"/>
            <rFont val="Tahoma"/>
            <family val="2"/>
          </rPr>
          <t>Hatch: 4-02-95
since of loan: 7-09-95
Dead: 9-01-99</t>
        </r>
      </text>
    </comment>
    <comment ref="B58" authorId="0" shapeId="0" xr:uid="{00000000-0006-0000-0000-000038000000}">
      <text>
        <r>
          <rPr>
            <b/>
            <sz val="8"/>
            <color indexed="81"/>
            <rFont val="Tahoma"/>
            <family val="2"/>
          </rPr>
          <t>Hatch: 9-02-76
since of loan: 01-09-76
Dead: 2000</t>
        </r>
      </text>
    </comment>
    <comment ref="B59" authorId="0" shapeId="0" xr:uid="{00000000-0006-0000-0000-000039000000}">
      <text>
        <r>
          <rPr>
            <b/>
            <sz val="8"/>
            <color indexed="81"/>
            <rFont val="Tahoma"/>
            <family val="2"/>
          </rPr>
          <t>Hatch: 9-02-89 ?
Since of loan: 12-12-89
Dead: 7-05-00</t>
        </r>
      </text>
    </comment>
    <comment ref="B60" authorId="0" shapeId="0" xr:uid="{00000000-0006-0000-0000-00003A000000}">
      <text>
        <r>
          <rPr>
            <b/>
            <sz val="8"/>
            <color indexed="81"/>
            <rFont val="Tahoma"/>
            <family val="2"/>
          </rPr>
          <t>Hatch: 12-04-81
since of loan: 23-12-99
Dead: 16-11-00</t>
        </r>
      </text>
    </comment>
    <comment ref="B61" authorId="0" shapeId="0" xr:uid="{00000000-0006-0000-0000-00003B000000}">
      <text>
        <r>
          <rPr>
            <b/>
            <sz val="8"/>
            <color indexed="81"/>
            <rFont val="Tahoma"/>
            <family val="2"/>
          </rPr>
          <t>Hatch: 1-02-70
since of loan: 20-09-79
Dead: 23-05-00</t>
        </r>
      </text>
    </comment>
    <comment ref="B62" authorId="0" shapeId="0" xr:uid="{00000000-0006-0000-0000-00003C000000}">
      <text>
        <r>
          <rPr>
            <b/>
            <sz val="8"/>
            <color indexed="81"/>
            <rFont val="Tahoma"/>
            <family val="2"/>
          </rPr>
          <t>Hatch: 1-02-57
since of loan: 27-08-91
Dead: 12-11-00</t>
        </r>
      </text>
    </comment>
    <comment ref="B63" authorId="0" shapeId="0" xr:uid="{00000000-0006-0000-0000-00003D000000}">
      <text>
        <r>
          <rPr>
            <b/>
            <sz val="8"/>
            <color indexed="81"/>
            <rFont val="Tahoma"/>
            <family val="2"/>
          </rPr>
          <t>Hatch: 16-01-84 ?
Since of loan: 23-09-99
Dead: 15-02-00</t>
        </r>
      </text>
    </comment>
    <comment ref="B64" authorId="0" shapeId="0" xr:uid="{00000000-0006-0000-0000-00003E000000}">
      <text>
        <r>
          <rPr>
            <b/>
            <sz val="8"/>
            <color indexed="81"/>
            <rFont val="Tahoma"/>
            <family val="2"/>
          </rPr>
          <t>Hatch: 17-02-78
since of loan: 4-04-90
Dead: 14-02-01</t>
        </r>
      </text>
    </comment>
    <comment ref="B65" authorId="0" shapeId="0" xr:uid="{00000000-0006-0000-0000-00003F000000}">
      <text>
        <r>
          <rPr>
            <b/>
            <sz val="8"/>
            <color indexed="81"/>
            <rFont val="Tahoma"/>
            <family val="2"/>
          </rPr>
          <t>Hatch: 27-02-81
since of loan: 21-7-98
Dead: 1-11-01</t>
        </r>
      </text>
    </comment>
    <comment ref="B66" authorId="0" shapeId="0" xr:uid="{00000000-0006-0000-0000-000040000000}">
      <text>
        <r>
          <rPr>
            <b/>
            <sz val="8"/>
            <color indexed="81"/>
            <rFont val="Tahoma"/>
            <family val="2"/>
          </rPr>
          <t>Hatch: 1961?
Since of loan: 1961
Dead: 28-10-01</t>
        </r>
      </text>
    </comment>
    <comment ref="B67" authorId="0" shapeId="0" xr:uid="{00000000-0006-0000-0000-000041000000}">
      <text>
        <r>
          <rPr>
            <b/>
            <sz val="8"/>
            <color indexed="81"/>
            <rFont val="Tahoma"/>
            <family val="2"/>
          </rPr>
          <t>Hatch: ? Adult
since of loan: 19-04-01
Dead: 25-04-01</t>
        </r>
      </text>
    </comment>
    <comment ref="B68" authorId="0" shapeId="0" xr:uid="{00000000-0006-0000-0000-000042000000}">
      <text>
        <r>
          <rPr>
            <b/>
            <sz val="8"/>
            <color indexed="81"/>
            <rFont val="Tahoma"/>
            <family val="2"/>
          </rPr>
          <t>Hatch: 4-03-92
since of loan: 1-11-92
Dead: 31-12-01</t>
        </r>
      </text>
    </comment>
    <comment ref="B69" authorId="0" shapeId="0" xr:uid="{00000000-0006-0000-0000-000043000000}">
      <text>
        <r>
          <rPr>
            <b/>
            <sz val="8"/>
            <color indexed="81"/>
            <rFont val="Tahoma"/>
            <family val="2"/>
          </rPr>
          <t>Hatch: 20-03-79
since of loan: 13-12-89
Dead: 28-02-02</t>
        </r>
      </text>
    </comment>
    <comment ref="B70" authorId="0" shapeId="0" xr:uid="{00000000-0006-0000-0000-000044000000}">
      <text>
        <r>
          <rPr>
            <b/>
            <sz val="8"/>
            <color indexed="81"/>
            <rFont val="Tahoma"/>
            <family val="2"/>
          </rPr>
          <t>Hatch: 1974
since of loan: 1974
Dead: 2-04-02</t>
        </r>
      </text>
    </comment>
    <comment ref="B71" authorId="0" shapeId="0" xr:uid="{00000000-0006-0000-0000-000045000000}">
      <text>
        <r>
          <rPr>
            <b/>
            <sz val="8"/>
            <color indexed="81"/>
            <rFont val="Tahoma"/>
            <family val="2"/>
          </rPr>
          <t>Hatch: 6-03-98 ?
since of loan: 14-02-02
Dead: 2-06-02</t>
        </r>
      </text>
    </comment>
    <comment ref="B72" authorId="0" shapeId="0" xr:uid="{00000000-0006-0000-0000-000046000000}">
      <text>
        <r>
          <rPr>
            <b/>
            <sz val="8"/>
            <color indexed="81"/>
            <rFont val="Tahoma"/>
            <family val="2"/>
          </rPr>
          <t>Hatch: 1966?
Since of loan: 24-8-73
Dead: 18-5-02</t>
        </r>
      </text>
    </comment>
    <comment ref="B73" authorId="0" shapeId="0" xr:uid="{00000000-0006-0000-0000-000047000000}">
      <text>
        <r>
          <rPr>
            <b/>
            <sz val="8"/>
            <color indexed="81"/>
            <rFont val="Tahoma"/>
            <family val="2"/>
          </rPr>
          <t>Hatch: 
since of loan: 5-08-98
Dead: 7-10-2002</t>
        </r>
      </text>
    </comment>
    <comment ref="B74" authorId="0" shapeId="0" xr:uid="{00000000-0006-0000-0000-000048000000}">
      <text>
        <r>
          <rPr>
            <b/>
            <sz val="8"/>
            <color indexed="81"/>
            <rFont val="Tahoma"/>
            <family val="2"/>
          </rPr>
          <t>Hatch: 23-02-95
since of loan: 1-09-95
Dead: 24-11-03</t>
        </r>
      </text>
    </comment>
    <comment ref="B75" authorId="0" shapeId="0" xr:uid="{00000000-0006-0000-0000-000049000000}">
      <text>
        <r>
          <rPr>
            <b/>
            <sz val="8"/>
            <color indexed="81"/>
            <rFont val="Tahoma"/>
            <family val="2"/>
          </rPr>
          <t>Hatch: 5-02-90
since of loan: 6-07-98
Dead: 2-06-03</t>
        </r>
      </text>
    </comment>
    <comment ref="B76" authorId="0" shapeId="0" xr:uid="{00000000-0006-0000-0000-00004A000000}">
      <text>
        <r>
          <rPr>
            <b/>
            <sz val="8"/>
            <color indexed="81"/>
            <rFont val="Tahoma"/>
            <family val="2"/>
          </rPr>
          <t>Hatch: 1963?
since of loan: 13-01-00
Dead: 26-02-03</t>
        </r>
      </text>
    </comment>
    <comment ref="B77" authorId="0" shapeId="0" xr:uid="{00000000-0006-0000-0000-00004B000000}">
      <text>
        <r>
          <rPr>
            <b/>
            <sz val="8"/>
            <color indexed="81"/>
            <rFont val="Tahoma"/>
            <family val="2"/>
          </rPr>
          <t>Hatch: 19-03-98
since of loan: 13-09-99
Dead: 17-12-03</t>
        </r>
      </text>
    </comment>
    <comment ref="B78" authorId="0" shapeId="0" xr:uid="{00000000-0006-0000-0000-00004C000000}">
      <text>
        <r>
          <rPr>
            <b/>
            <sz val="8"/>
            <color indexed="81"/>
            <rFont val="Tahoma"/>
            <family val="2"/>
          </rPr>
          <t>Hatch: 28-02-99
since of loan: x-01-2000
Dead: 17-12-03</t>
        </r>
      </text>
    </comment>
    <comment ref="B79" authorId="0" shapeId="0" xr:uid="{00000000-0006-0000-0000-00004D000000}">
      <text>
        <r>
          <rPr>
            <b/>
            <sz val="8"/>
            <color indexed="81"/>
            <rFont val="Tahoma"/>
            <family val="2"/>
          </rPr>
          <t>Hatch: 9-02-86
since of loan: 9-02-86
Dead: 31-03-04</t>
        </r>
      </text>
    </comment>
    <comment ref="B80" authorId="0" shapeId="0" xr:uid="{00000000-0006-0000-0000-00004E000000}">
      <text>
        <r>
          <rPr>
            <b/>
            <sz val="8"/>
            <color indexed="81"/>
            <rFont val="Tahoma"/>
            <family val="2"/>
          </rPr>
          <t>Hatch: 9-03-90
since of loan: 31-07-04
Dead: 13-08-04</t>
        </r>
      </text>
    </comment>
    <comment ref="B81" authorId="0" shapeId="0" xr:uid="{00000000-0006-0000-0000-00004F000000}">
      <text>
        <r>
          <rPr>
            <b/>
            <sz val="8"/>
            <color indexed="81"/>
            <rFont val="Tahoma"/>
            <family val="2"/>
          </rPr>
          <t>Hatch: 1962?
since of loan: 18-11-77
Dead: 02-01-05</t>
        </r>
      </text>
    </comment>
    <comment ref="B82" authorId="0" shapeId="0" xr:uid="{00000000-0006-0000-0000-000050000000}">
      <text>
        <r>
          <rPr>
            <b/>
            <sz val="8"/>
            <color indexed="81"/>
            <rFont val="Tahoma"/>
            <family val="2"/>
          </rPr>
          <t>Hatch: 1968?
since of loan: 25-5-79
Dead: 15-11-05</t>
        </r>
      </text>
    </comment>
    <comment ref="B83" authorId="0" shapeId="0" xr:uid="{00000000-0006-0000-0000-000051000000}">
      <text>
        <r>
          <rPr>
            <b/>
            <sz val="8"/>
            <color indexed="81"/>
            <rFont val="Tahoma"/>
            <family val="2"/>
          </rPr>
          <t>Hatch: 17/03/1999
since of loan: 12-09-02
Dead: 5-02-05</t>
        </r>
      </text>
    </comment>
    <comment ref="B84" authorId="0" shapeId="0" xr:uid="{00000000-0006-0000-0000-000052000000}">
      <text>
        <r>
          <rPr>
            <b/>
            <sz val="8"/>
            <color indexed="81"/>
            <rFont val="Tahoma"/>
            <family val="2"/>
          </rPr>
          <t>Hatch: 26/02/80
since of loan: 23/04/98
Dead: 12/08/06</t>
        </r>
      </text>
    </comment>
    <comment ref="B85" authorId="0" shapeId="0" xr:uid="{00000000-0006-0000-0000-000053000000}">
      <text>
        <r>
          <rPr>
            <b/>
            <sz val="8"/>
            <color indexed="81"/>
            <rFont val="Tahoma"/>
            <family val="2"/>
          </rPr>
          <t>Hatch: 1966?
since of loan: 4/04/95
Dead: 16/08/06</t>
        </r>
      </text>
    </comment>
    <comment ref="B86" authorId="0" shapeId="0" xr:uid="{00000000-0006-0000-0000-000054000000}">
      <text>
        <r>
          <rPr>
            <b/>
            <sz val="8"/>
            <color indexed="81"/>
            <rFont val="Tahoma"/>
            <family val="2"/>
          </rPr>
          <t>Hatch: 13/02/05
since of loan: 7/09/06
Dead: 6/11/06</t>
        </r>
      </text>
    </comment>
    <comment ref="B87" authorId="0" shapeId="0" xr:uid="{00000000-0006-0000-0000-000055000000}">
      <text>
        <r>
          <rPr>
            <b/>
            <sz val="8"/>
            <color indexed="81"/>
            <rFont val="Tahoma"/>
            <family val="2"/>
          </rPr>
          <t>Hatch: 15/04/89
since of loan: 17/08/90
Dead: 7/09/06</t>
        </r>
      </text>
    </comment>
    <comment ref="B88" authorId="0" shapeId="0" xr:uid="{00000000-0006-0000-0000-000056000000}">
      <text>
        <r>
          <rPr>
            <b/>
            <sz val="8"/>
            <color indexed="81"/>
            <rFont val="Tahoma"/>
            <family val="2"/>
          </rPr>
          <t>Hatch: 7/03/94
since of loan: 5/10/94
Dead: 9/09/06</t>
        </r>
      </text>
    </comment>
    <comment ref="B89" authorId="0" shapeId="0" xr:uid="{00000000-0006-0000-0000-000057000000}">
      <text>
        <r>
          <rPr>
            <b/>
            <sz val="8"/>
            <color indexed="81"/>
            <rFont val="Tahoma"/>
            <family val="2"/>
          </rPr>
          <t>Hatch: 1985
since of loan: 30/09/2001
Dead: 3/11/06</t>
        </r>
      </text>
    </comment>
    <comment ref="B90" authorId="0" shapeId="0" xr:uid="{00000000-0006-0000-0000-000058000000}">
      <text>
        <r>
          <rPr>
            <b/>
            <sz val="8"/>
            <color indexed="81"/>
            <rFont val="Tahoma"/>
            <family val="2"/>
          </rPr>
          <t>Hatch: 29/01/1981
since of loan: 15/07/1999
Dead: 20/12/06</t>
        </r>
      </text>
    </comment>
    <comment ref="B91" authorId="0" shapeId="0" xr:uid="{00000000-0006-0000-0000-000059000000}">
      <text>
        <r>
          <rPr>
            <b/>
            <sz val="8"/>
            <color indexed="81"/>
            <rFont val="Tahoma"/>
            <family val="2"/>
          </rPr>
          <t>Hatch: 1962
since of loan: 17/12/83
Dead: 23/06/07</t>
        </r>
      </text>
    </comment>
    <comment ref="B92" authorId="0" shapeId="0" xr:uid="{00000000-0006-0000-0000-00005A000000}">
      <text>
        <r>
          <rPr>
            <b/>
            <sz val="8"/>
            <color indexed="81"/>
            <rFont val="Tahoma"/>
            <family val="2"/>
          </rPr>
          <t>Hatch: 1/03/06
since of loan: 14/07/07
Dead: 21/08/07</t>
        </r>
      </text>
    </comment>
    <comment ref="B93" authorId="0" shapeId="0" xr:uid="{00000000-0006-0000-0000-00005B000000}">
      <text>
        <r>
          <rPr>
            <b/>
            <sz val="8"/>
            <color indexed="81"/>
            <rFont val="Tahoma"/>
            <family val="2"/>
          </rPr>
          <t>Hatch: 9/03/06
since of loan: 9/03/06
Dead: 1/09/07</t>
        </r>
      </text>
    </comment>
    <comment ref="B94" authorId="0" shapeId="0" xr:uid="{00000000-0006-0000-0000-00005C000000}">
      <text>
        <r>
          <rPr>
            <b/>
            <sz val="8"/>
            <color indexed="81"/>
            <rFont val="Tahoma"/>
            <family val="2"/>
          </rPr>
          <t>Hatch: ?
since of loan: 10/05/97
Dead: 18/11/07</t>
        </r>
      </text>
    </comment>
    <comment ref="B95" authorId="0" shapeId="0" xr:uid="{00000000-0006-0000-0000-00005D000000}">
      <text>
        <r>
          <rPr>
            <b/>
            <sz val="8"/>
            <color indexed="81"/>
            <rFont val="Tahoma"/>
            <family val="2"/>
          </rPr>
          <t>Hatch: 24/02/99
since of loan: 23/12/99
Dead: 14/11/07</t>
        </r>
      </text>
    </comment>
    <comment ref="B96" authorId="0" shapeId="0" xr:uid="{00000000-0006-0000-0000-00005E000000}">
      <text>
        <r>
          <rPr>
            <b/>
            <sz val="8"/>
            <color indexed="81"/>
            <rFont val="Tahoma"/>
            <family val="2"/>
          </rPr>
          <t>Hatch: 12/03/88
since of loan: 12/03/88
Dead: 14/09/08</t>
        </r>
      </text>
    </comment>
    <comment ref="B97" authorId="0" shapeId="0" xr:uid="{00000000-0006-0000-0000-00005F000000}">
      <text>
        <r>
          <rPr>
            <b/>
            <sz val="8"/>
            <color indexed="81"/>
            <rFont val="Tahoma"/>
            <family val="2"/>
          </rPr>
          <t>Hatch: 2001?
since of loan: 2002
Dead: 8/08/08</t>
        </r>
      </text>
    </comment>
    <comment ref="B98" authorId="0" shapeId="0" xr:uid="{00000000-0006-0000-0000-000060000000}">
      <text>
        <r>
          <rPr>
            <b/>
            <sz val="8"/>
            <color indexed="81"/>
            <rFont val="Tahoma"/>
            <family val="2"/>
          </rPr>
          <t>Hatch: 1-01-1969
since of loan: 1-02-1970
Dead: 21/06/08</t>
        </r>
      </text>
    </comment>
    <comment ref="B99" authorId="0" shapeId="0" xr:uid="{00000000-0006-0000-0000-000061000000}">
      <text>
        <r>
          <rPr>
            <b/>
            <sz val="8"/>
            <color indexed="81"/>
            <rFont val="Tahoma"/>
            <family val="2"/>
          </rPr>
          <t>Hatch: ? Almaty zoo
since of loan: ?
Dead: 19/09/08</t>
        </r>
      </text>
    </comment>
    <comment ref="B100" authorId="0" shapeId="0" xr:uid="{00000000-0006-0000-0000-000062000000}">
      <text>
        <r>
          <rPr>
            <b/>
            <sz val="8"/>
            <color indexed="81"/>
            <rFont val="Tahoma"/>
            <family val="2"/>
          </rPr>
          <t>No EEP
Hatch: 01/03/80 ?
since of loan: 6/10/98 came to Europe. When to du Puy? 
Dead: 8/06/09</t>
        </r>
      </text>
    </comment>
    <comment ref="B101" authorId="0" shapeId="0" xr:uid="{00000000-0006-0000-0000-000063000000}">
      <text>
        <r>
          <rPr>
            <b/>
            <sz val="8"/>
            <color indexed="81"/>
            <rFont val="Tahoma"/>
            <family val="2"/>
          </rPr>
          <t>Hatch: 23/02/08
since of loan: 23/02/08
Dead: 1/09/09</t>
        </r>
      </text>
    </comment>
    <comment ref="B102" authorId="1" shapeId="0" xr:uid="{00000000-0006-0000-0000-000064000000}">
      <text>
        <r>
          <rPr>
            <b/>
            <sz val="8"/>
            <color indexed="81"/>
            <rFont val="Tahoma"/>
            <family val="2"/>
          </rPr>
          <t xml:space="preserve">Hatch: 9-03-01
since of loan: 16-07-08
Dead: 1-11-09
</t>
        </r>
      </text>
    </comment>
    <comment ref="B103" authorId="0" shapeId="0" xr:uid="{00000000-0006-0000-0000-000065000000}">
      <text>
        <r>
          <rPr>
            <b/>
            <sz val="8"/>
            <color indexed="81"/>
            <rFont val="Tahoma"/>
            <family val="2"/>
          </rPr>
          <t>Hatch: 16/02/95
since of loan: 7/11/04
Dead: 4/12/09</t>
        </r>
      </text>
    </comment>
    <comment ref="B104" authorId="0" shapeId="0" xr:uid="{00000000-0006-0000-0000-000066000000}">
      <text>
        <r>
          <rPr>
            <b/>
            <sz val="8"/>
            <color indexed="81"/>
            <rFont val="Tahoma"/>
            <family val="2"/>
          </rPr>
          <t>Hatch: 17/02/99
since of loan: 16-07-08
Dead: 27/07/10</t>
        </r>
      </text>
    </comment>
    <comment ref="B105" authorId="0" shapeId="0" xr:uid="{00000000-0006-0000-0000-000067000000}">
      <text>
        <r>
          <rPr>
            <b/>
            <sz val="8"/>
            <color indexed="81"/>
            <rFont val="Tahoma"/>
            <family val="2"/>
          </rPr>
          <t>Hatch: wild 2009 (BG 609)
since of loan: 28/07/09 catcht feathers problems. Offspring of Aravis 
Dead: 27/07/10</t>
        </r>
      </text>
    </comment>
    <comment ref="B106" authorId="0" shapeId="0" xr:uid="{00000000-0006-0000-0000-000068000000}">
      <text>
        <r>
          <rPr>
            <b/>
            <sz val="8"/>
            <color indexed="81"/>
            <rFont val="Tahoma"/>
            <family val="2"/>
          </rPr>
          <t>Hatch: 1973
since of loan: 19-09-93
Dead: 29/08/10</t>
        </r>
      </text>
    </comment>
    <comment ref="B107" authorId="0" shapeId="0" xr:uid="{00000000-0006-0000-0000-000069000000}">
      <text>
        <r>
          <rPr>
            <b/>
            <sz val="8"/>
            <color indexed="81"/>
            <rFont val="Tahoma"/>
            <family val="2"/>
          </rPr>
          <t>Hatch: 13/02/85 
since of loan: 7/02/07
Dead: 25/03/10</t>
        </r>
      </text>
    </comment>
    <comment ref="L107" authorId="2" shapeId="0" xr:uid="{00000000-0006-0000-0000-00006A000000}">
      <text>
        <r>
          <rPr>
            <b/>
            <sz val="8"/>
            <color indexed="81"/>
            <rFont val="Tahoma"/>
            <family val="2"/>
          </rPr>
          <t xml:space="preserve">Belgium
Sr. Patzwahl </t>
        </r>
      </text>
    </comment>
    <comment ref="B108" authorId="1" shapeId="0" xr:uid="{00000000-0006-0000-0000-00006B000000}">
      <text>
        <r>
          <rPr>
            <b/>
            <sz val="8"/>
            <color indexed="81"/>
            <rFont val="Tahoma"/>
            <family val="2"/>
          </rPr>
          <t>Hatch: 8/02/80 
since of loan: 11/10/06
Dead: 21/06/11</t>
        </r>
      </text>
    </comment>
    <comment ref="B109" authorId="1" shapeId="0" xr:uid="{00000000-0006-0000-0000-00006C000000}">
      <text>
        <r>
          <rPr>
            <b/>
            <sz val="8"/>
            <color indexed="81"/>
            <rFont val="Tahoma"/>
            <family val="2"/>
          </rPr>
          <t>Hatch: 23/06/66 ADULT (Zoo Bern Wild) 
since of loan: 15/02/90
Dead: 16/07/11</t>
        </r>
      </text>
    </comment>
    <comment ref="B110" authorId="1" shapeId="0" xr:uid="{00000000-0006-0000-0000-00006D000000}">
      <text>
        <r>
          <rPr>
            <b/>
            <sz val="8"/>
            <color indexed="81"/>
            <rFont val="Tahoma"/>
            <family val="2"/>
          </rPr>
          <t>Hatch: 1972 (Zoo La Garenne arrive as subadult) 
since of loan: 13/03/79
Dead: 28/11/11</t>
        </r>
      </text>
    </comment>
    <comment ref="B111" authorId="1" shapeId="0" xr:uid="{00000000-0006-0000-0000-00006E000000}">
      <text>
        <r>
          <rPr>
            <b/>
            <sz val="8"/>
            <color indexed="81"/>
            <rFont val="Tahoma"/>
            <family val="2"/>
          </rPr>
          <t>Hatch: 17/03/88
since of loan: 8/05/92
Dead: 9/12/11</t>
        </r>
      </text>
    </comment>
    <comment ref="B112" authorId="1" shapeId="0" xr:uid="{00000000-0006-0000-0000-00006F000000}">
      <text>
        <r>
          <rPr>
            <b/>
            <sz val="8"/>
            <color indexed="81"/>
            <rFont val="Tahoma"/>
            <family val="2"/>
          </rPr>
          <t>Hatch: 4/02/09
since of loan: 2/02/11
Dead: 2/01/12</t>
        </r>
      </text>
    </comment>
    <comment ref="B113" authorId="1" shapeId="0" xr:uid="{00000000-0006-0000-0000-000070000000}">
      <text>
        <r>
          <rPr>
            <b/>
            <sz val="8"/>
            <color indexed="81"/>
            <rFont val="Tahoma"/>
            <family val="2"/>
          </rPr>
          <t>Hatch: 18/03/92
since of loan: 11/10/01
Dead: 27/08/12</t>
        </r>
      </text>
    </comment>
    <comment ref="B114" authorId="1" shapeId="0" xr:uid="{00000000-0006-0000-0000-000071000000}">
      <text>
        <r>
          <rPr>
            <b/>
            <sz val="8"/>
            <color indexed="81"/>
            <rFont val="Tahoma"/>
            <family val="2"/>
          </rPr>
          <t>Hatch: 30/03/04
since of loan: 28/12/04
Dead: 11/08/12</t>
        </r>
      </text>
    </comment>
    <comment ref="B115" authorId="1" shapeId="0" xr:uid="{00000000-0006-0000-0000-000072000000}">
      <text>
        <r>
          <rPr>
            <b/>
            <sz val="8"/>
            <color indexed="81"/>
            <rFont val="Tahoma"/>
            <family val="2"/>
          </rPr>
          <t>Hatch: 22/02/00
since of loan: 16/11/00
Dead: 20/09/12</t>
        </r>
      </text>
    </comment>
    <comment ref="B116" authorId="1" shapeId="0" xr:uid="{00000000-0006-0000-0000-000073000000}">
      <text>
        <r>
          <rPr>
            <b/>
            <sz val="8"/>
            <color indexed="81"/>
            <rFont val="Tahoma"/>
            <family val="2"/>
          </rPr>
          <t>Hatch: 1/02/12
since of loan: 1/02/12
Dead: 14/11/12</t>
        </r>
      </text>
    </comment>
    <comment ref="B117" authorId="1" shapeId="0" xr:uid="{00000000-0006-0000-0000-000074000000}">
      <text>
        <r>
          <rPr>
            <b/>
            <sz val="8"/>
            <color indexed="81"/>
            <rFont val="Tahoma"/>
            <family val="2"/>
          </rPr>
          <t>Hatch: 14/02/02
since of loan: 10/12/02
Dead: 12/12/12</t>
        </r>
      </text>
    </comment>
    <comment ref="B118" authorId="1" shapeId="0" xr:uid="{00000000-0006-0000-0000-000075000000}">
      <text>
        <r>
          <rPr>
            <b/>
            <sz val="8"/>
            <color indexed="81"/>
            <rFont val="Tahoma"/>
            <family val="2"/>
          </rPr>
          <t>Hatch: 13/02/06
since of loan: 12/04/07
Dead: 19/03/13</t>
        </r>
      </text>
    </comment>
    <comment ref="B119" authorId="1" shapeId="0" xr:uid="{00000000-0006-0000-0000-000076000000}">
      <text>
        <r>
          <rPr>
            <b/>
            <sz val="8"/>
            <color indexed="81"/>
            <rFont val="Tahoma"/>
            <family val="2"/>
          </rPr>
          <t>Hatch: 6/02/82
since of loan: 2/10/86
Dead: 4/04/13</t>
        </r>
      </text>
    </comment>
    <comment ref="B120" authorId="1" shapeId="0" xr:uid="{00000000-0006-0000-0000-000077000000}">
      <text>
        <r>
          <rPr>
            <b/>
            <sz val="8"/>
            <color indexed="81"/>
            <rFont val="Tahoma"/>
            <family val="2"/>
          </rPr>
          <t>Hatch: 14/04/90
since of loan: 18/06/12
Dead: 5/08/13</t>
        </r>
      </text>
    </comment>
    <comment ref="B121" authorId="0" shapeId="0" xr:uid="{00000000-0006-0000-0000-000078000000}">
      <text>
        <r>
          <rPr>
            <b/>
            <sz val="8"/>
            <color indexed="81"/>
            <rFont val="Tahoma"/>
            <family val="2"/>
          </rPr>
          <t>Hatch: 1966
since of loan: 22/10/73
Dead: 10/08/13</t>
        </r>
      </text>
    </comment>
    <comment ref="B122" authorId="1" shapeId="0" xr:uid="{00000000-0006-0000-0000-000079000000}">
      <text>
        <r>
          <rPr>
            <b/>
            <sz val="8"/>
            <color indexed="81"/>
            <rFont val="Tahoma"/>
            <family val="2"/>
          </rPr>
          <t>Hatch: 6/04/85
since of loan: 29/01/87
Dead: 25/11/13</t>
        </r>
      </text>
    </comment>
    <comment ref="B123" authorId="0" shapeId="0" xr:uid="{00000000-0006-0000-0000-00007A000000}">
      <text>
        <r>
          <rPr>
            <b/>
            <sz val="8"/>
            <color indexed="81"/>
            <rFont val="Tahoma"/>
            <family val="2"/>
          </rPr>
          <t>Hatch: 1966 arrived as adult
since of loan: 01/12/78
Dead: 27/12/13</t>
        </r>
      </text>
    </comment>
    <comment ref="B124" authorId="1" shapeId="0" xr:uid="{00000000-0006-0000-0000-00007B000000}">
      <text>
        <r>
          <rPr>
            <b/>
            <sz val="8"/>
            <color indexed="81"/>
            <rFont val="Tahoma"/>
            <family val="2"/>
          </rPr>
          <t>Hatch: 3/03/93
since of loan: 04/08/93
Dead: 19/03/13</t>
        </r>
      </text>
    </comment>
    <comment ref="B125" authorId="1" shapeId="0" xr:uid="{00000000-0006-0000-0000-00007C000000}">
      <text>
        <r>
          <rPr>
            <sz val="9"/>
            <color indexed="81"/>
            <rFont val="Tahoma"/>
            <family val="2"/>
          </rPr>
          <t>Hatch: 4/03/81
since of loan: 4/11/88
Dead: 5/03/14</t>
        </r>
      </text>
    </comment>
    <comment ref="B126" authorId="1" shapeId="0" xr:uid="{00000000-0006-0000-0000-00007D000000}">
      <text>
        <r>
          <rPr>
            <b/>
            <sz val="8"/>
            <color indexed="81"/>
            <rFont val="Tahoma"/>
            <family val="2"/>
          </rPr>
          <t>Hatch: 24/02/03
since of loan: 24/02/03
Dead: 1/05/14</t>
        </r>
      </text>
    </comment>
    <comment ref="B127" authorId="1" shapeId="0" xr:uid="{00000000-0006-0000-0000-00007E000000}">
      <text>
        <r>
          <rPr>
            <sz val="9"/>
            <color indexed="81"/>
            <rFont val="Tahoma"/>
            <family val="2"/>
          </rPr>
          <t>Hatch: 3/04/1991
since of loan: 15/08/2012
Dead: 13/05/2014</t>
        </r>
      </text>
    </comment>
    <comment ref="B128" authorId="1" shapeId="0" xr:uid="{00000000-0006-0000-0000-00007F000000}">
      <text>
        <r>
          <rPr>
            <sz val="9"/>
            <color indexed="81"/>
            <rFont val="Tahoma"/>
            <family val="2"/>
          </rPr>
          <t>Hatch: 15/03/82 (1976)
since of loan: 05/01/2012
Dead: 30/07/2014</t>
        </r>
      </text>
    </comment>
    <comment ref="B129" authorId="0" shapeId="0" xr:uid="{00000000-0006-0000-0000-000080000000}">
      <text>
        <r>
          <rPr>
            <b/>
            <sz val="8"/>
            <color indexed="81"/>
            <rFont val="Tahoma"/>
            <family val="2"/>
          </rPr>
          <t>Hatch: 20/02/03
since of loan: 29/03/2007
Dead: 24/08/2014</t>
        </r>
      </text>
    </comment>
    <comment ref="B130" authorId="1" shapeId="0" xr:uid="{00000000-0006-0000-0000-000081000000}">
      <text>
        <r>
          <rPr>
            <sz val="9"/>
            <color indexed="81"/>
            <rFont val="Tahoma"/>
            <family val="2"/>
          </rPr>
          <t>Hatch: 4/04/2011
since of loan: 25/06/2013
Dead: 23/11/2014</t>
        </r>
      </text>
    </comment>
    <comment ref="B131" authorId="0" shapeId="0" xr:uid="{00000000-0006-0000-0000-000082000000}">
      <text>
        <r>
          <rPr>
            <b/>
            <sz val="8"/>
            <color indexed="81"/>
            <rFont val="Tahoma"/>
            <family val="2"/>
          </rPr>
          <t>Hatch: 1966?
since of loan: 21/11/2003
Dead: 8/01/2015</t>
        </r>
      </text>
    </comment>
    <comment ref="B132" authorId="0" shapeId="0" xr:uid="{00000000-0006-0000-0000-000083000000}">
      <text>
        <r>
          <rPr>
            <b/>
            <sz val="8"/>
            <color indexed="81"/>
            <rFont val="Tahoma"/>
            <family val="2"/>
          </rPr>
          <t>Hatch: 1966?
since of loan: ?/?/1972
Dead: 2/02/2015</t>
        </r>
      </text>
    </comment>
    <comment ref="B133" authorId="0" shapeId="0" xr:uid="{00000000-0006-0000-0000-000084000000}">
      <text>
        <r>
          <rPr>
            <b/>
            <sz val="8"/>
            <color indexed="81"/>
            <rFont val="Tahoma"/>
            <family val="2"/>
          </rPr>
          <t>Hatch: 2001?
since of loan: 28/11/2011
Dead: 14/08/2015</t>
        </r>
      </text>
    </comment>
    <comment ref="B134" authorId="1" shapeId="0" xr:uid="{00000000-0006-0000-0000-000085000000}">
      <text>
        <r>
          <rPr>
            <sz val="9"/>
            <color indexed="81"/>
            <rFont val="Tahoma"/>
            <family val="2"/>
          </rPr>
          <t>Hatch: 12/03/1994
since of loan: 3/11/2005
Dead: 4/09/2015</t>
        </r>
      </text>
    </comment>
    <comment ref="B135" authorId="1" shapeId="0" xr:uid="{00000000-0006-0000-0000-000086000000}">
      <text>
        <r>
          <rPr>
            <sz val="9"/>
            <color indexed="81"/>
            <rFont val="Tahoma"/>
            <family val="2"/>
          </rPr>
          <t>Hatch: 27/02/1980
since of loan: 11/09/1981
Dead: 17/02/2016</t>
        </r>
      </text>
    </comment>
    <comment ref="B136" authorId="0" shapeId="0" xr:uid="{00000000-0006-0000-0000-000087000000}">
      <text>
        <r>
          <rPr>
            <b/>
            <sz val="8"/>
            <color indexed="81"/>
            <rFont val="Tahoma"/>
            <family val="2"/>
          </rPr>
          <t>Hatch: ?
since of loan: 26/05/2009
Dead: 11/06/2016</t>
        </r>
      </text>
    </comment>
    <comment ref="B137" authorId="0" shapeId="0" xr:uid="{00000000-0006-0000-0000-000088000000}">
      <text>
        <r>
          <rPr>
            <b/>
            <sz val="8"/>
            <color indexed="81"/>
            <rFont val="Tahoma"/>
            <family val="2"/>
          </rPr>
          <t>Hatch: 2005?
since of loan: 2/05/2007
Dead: 9/09/2016</t>
        </r>
      </text>
    </comment>
    <comment ref="B138" authorId="0" shapeId="0" xr:uid="{00000000-0006-0000-0000-000089000000}">
      <text>
        <r>
          <rPr>
            <b/>
            <sz val="8"/>
            <color indexed="81"/>
            <rFont val="Tahoma"/>
            <family val="2"/>
          </rPr>
          <t>Hatch: ?
since of loan: 13/04/2012
Dead: 31/08/2017</t>
        </r>
      </text>
    </comment>
    <comment ref="B139" authorId="1" shapeId="0" xr:uid="{00000000-0006-0000-0000-00008A000000}">
      <text>
        <r>
          <rPr>
            <sz val="9"/>
            <color indexed="81"/>
            <rFont val="Tahoma"/>
            <family val="2"/>
          </rPr>
          <t>Hatch: 31/1/1995
since of loan: 23/05/2013
Dead: 8/09/2017</t>
        </r>
      </text>
    </comment>
    <comment ref="M139" authorId="3" shapeId="0" xr:uid="{00000000-0006-0000-0000-00008B000000}">
      <text>
        <r>
          <rPr>
            <b/>
            <sz val="9"/>
            <color indexed="81"/>
            <rFont val="Tahoma"/>
            <family val="2"/>
          </rPr>
          <t>Suspicion WNV because of symptomatology</t>
        </r>
      </text>
    </comment>
    <comment ref="B140" authorId="1" shapeId="0" xr:uid="{00000000-0006-0000-0000-00008C000000}">
      <text>
        <r>
          <rPr>
            <sz val="9"/>
            <color indexed="81"/>
            <rFont val="Tahoma"/>
            <family val="2"/>
          </rPr>
          <t>Hatch: 13/03/2017
since of loan: 13/03/2017
Dead:14/09/2017</t>
        </r>
      </text>
    </comment>
    <comment ref="B141" authorId="1" shapeId="0" xr:uid="{00000000-0006-0000-0000-00008D000000}">
      <text>
        <r>
          <rPr>
            <sz val="9"/>
            <color indexed="81"/>
            <rFont val="Tahoma"/>
            <family val="2"/>
          </rPr>
          <t>Hatch: 25/03/2017
since of loan: 01/04/2017
Dead: 04/09/2017</t>
        </r>
      </text>
    </comment>
    <comment ref="B142" authorId="4" shapeId="0" xr:uid="{00000000-0006-0000-0000-00008E000000}">
      <text>
        <r>
          <rPr>
            <sz val="9"/>
            <color indexed="81"/>
            <rFont val="Tahoma"/>
            <family val="2"/>
          </rPr>
          <t>Handraised
from Hochlehnert
Hatch: 28/02/1988
since of loan: 1/05/2012
Dead:15/12/2017</t>
        </r>
      </text>
    </comment>
    <comment ref="B143" authorId="1" shapeId="0" xr:uid="{00000000-0006-0000-0000-00008F000000}">
      <text>
        <r>
          <rPr>
            <sz val="9"/>
            <color indexed="81"/>
            <rFont val="Tahoma"/>
            <family val="2"/>
          </rPr>
          <t>Hatch: 12-02-90
since of loan: 12-12-90
Dead: in 2017</t>
        </r>
      </text>
    </comment>
    <comment ref="B144" authorId="1" shapeId="0" xr:uid="{00000000-0006-0000-0000-000090000000}">
      <text>
        <r>
          <rPr>
            <sz val="10"/>
            <color indexed="81"/>
            <rFont val="Tahoma"/>
            <family val="2"/>
          </rPr>
          <t>Hatch: 6-03-82
since of loan: 16-01-07
Dead: 23-06-18</t>
        </r>
      </text>
    </comment>
    <comment ref="B145" authorId="1" shapeId="0" xr:uid="{00000000-0006-0000-0000-000091000000}">
      <text>
        <r>
          <rPr>
            <sz val="10"/>
            <color indexed="81"/>
            <rFont val="Tahoma"/>
            <family val="2"/>
          </rPr>
          <t>Hatch: ? Wild adult
since of loan: 14-09-17
Dead: 26-10-18</t>
        </r>
      </text>
    </comment>
    <comment ref="B146" authorId="1" shapeId="0" xr:uid="{00000000-0006-0000-0000-000092000000}">
      <text>
        <r>
          <rPr>
            <sz val="10"/>
            <color indexed="81"/>
            <rFont val="Tahoma"/>
            <family val="2"/>
          </rPr>
          <t>Hatch: 1974? 
since of loan: 23/05/02
Dead: 10-12-18</t>
        </r>
      </text>
    </comment>
    <comment ref="B147" authorId="1" shapeId="0" xr:uid="{00000000-0006-0000-0000-000093000000}">
      <text>
        <r>
          <rPr>
            <sz val="10"/>
            <color indexed="81"/>
            <rFont val="Tahoma"/>
            <family val="2"/>
          </rPr>
          <t>Hatch: 1970? 
since of loan: 11/03/71
Dead: 23-12-18</t>
        </r>
      </text>
    </comment>
    <comment ref="B148" authorId="1" shapeId="0" xr:uid="{00000000-0006-0000-0000-000094000000}">
      <text>
        <r>
          <rPr>
            <sz val="9"/>
            <color indexed="81"/>
            <rFont val="Tahoma"/>
            <family val="2"/>
          </rPr>
          <t>Hatch: 08-03-18
since of loan: 08-03-18
Dead: 8-07-18</t>
        </r>
      </text>
    </comment>
    <comment ref="B149" authorId="1" shapeId="0" xr:uid="{00000000-0006-0000-0000-000095000000}">
      <text>
        <r>
          <rPr>
            <sz val="10"/>
            <color indexed="81"/>
            <rFont val="Tahoma"/>
            <family val="2"/>
          </rPr>
          <t>Hatch: 19-02-90
since of loan: 16-11-95
Dead: 12-01-19</t>
        </r>
      </text>
    </comment>
    <comment ref="B150" authorId="1" shapeId="0" xr:uid="{00000000-0006-0000-0000-000096000000}">
      <text>
        <r>
          <rPr>
            <sz val="9"/>
            <color indexed="81"/>
            <rFont val="Tahoma"/>
            <family val="2"/>
          </rPr>
          <t>Hatch: 12-02-19
since of loan: 12-02-19
Dead: 14-06-19</t>
        </r>
      </text>
    </comment>
    <comment ref="B151" authorId="1" shapeId="0" xr:uid="{00000000-0006-0000-0000-000097000000}">
      <text>
        <r>
          <rPr>
            <sz val="10"/>
            <color indexed="81"/>
            <rFont val="Tahoma"/>
            <family val="2"/>
          </rPr>
          <t>Hatch: 1970? 
since of loan: 11/03/71
Dead: 8-02-19
In August 2018 BG135  collapsed and became paralyzed. She was probably infected with WNV as several other birds had same symptoms.
Although she was negative by PCR detection for viruses, the zoo staff was sure about her positivity.
During 2 months no clinical symptoms. But she collapsed again 3 days before death. WNV was detected from her brain after death.</t>
        </r>
      </text>
    </comment>
    <comment ref="B152" authorId="1" shapeId="0" xr:uid="{00000000-0006-0000-0000-000098000000}">
      <text>
        <r>
          <rPr>
            <sz val="10"/>
            <color indexed="81"/>
            <rFont val="Tahoma"/>
            <family val="2"/>
          </rPr>
          <t>Hatch: 2001? 
since of loan: 20-03-03
Dead: 5-10-19</t>
        </r>
      </text>
    </comment>
    <comment ref="B153" authorId="1" shapeId="0" xr:uid="{00000000-0006-0000-0000-000099000000}">
      <text>
        <r>
          <rPr>
            <sz val="9"/>
            <color indexed="81"/>
            <rFont val="Tahoma"/>
            <family val="2"/>
          </rPr>
          <t>Hatch: 25-02-97
since of loan: 6-07-98
Dead: 21-07-20</t>
        </r>
      </text>
    </comment>
    <comment ref="B154" authorId="1" shapeId="0" xr:uid="{00000000-0006-0000-0000-00009A000000}">
      <text>
        <r>
          <rPr>
            <sz val="9"/>
            <color indexed="81"/>
            <rFont val="Tahoma"/>
            <family val="2"/>
          </rPr>
          <t>Hatch: 03-03-15
since of loan: 22-05-19
Dead: 25-07-20</t>
        </r>
      </text>
    </comment>
    <comment ref="B155" authorId="1" shapeId="0" xr:uid="{00000000-0006-0000-0000-00009B000000}">
      <text>
        <r>
          <rPr>
            <sz val="9"/>
            <color indexed="81"/>
            <rFont val="Tahoma"/>
            <family val="2"/>
          </rPr>
          <t>Hatch: 4-02-14
since of loan: 27-03-15
Dead: 13-08-20</t>
        </r>
      </text>
    </comment>
    <comment ref="B156" authorId="1" shapeId="0" xr:uid="{00000000-0006-0000-0000-00009C000000}">
      <text>
        <r>
          <rPr>
            <sz val="10"/>
            <color indexed="81"/>
            <rFont val="Tahoma"/>
            <family val="2"/>
          </rPr>
          <t>Hatch: ? 2010 was tagged as adult 
since of loan: 11/10/19
Dead: 28-11-20</t>
        </r>
      </text>
    </comment>
    <comment ref="B157" authorId="1" shapeId="0" xr:uid="{00000000-0006-0000-0000-00009D000000}">
      <text>
        <r>
          <rPr>
            <sz val="9"/>
            <color indexed="81"/>
            <rFont val="Tahoma"/>
            <family val="2"/>
          </rPr>
          <t>Hatch: 07-03-88
since of loan: 30-10-07
Dead: 11-12-20</t>
        </r>
      </text>
    </comment>
    <comment ref="B158" authorId="1" shapeId="0" xr:uid="{00000000-0006-0000-0000-00009E000000}">
      <text>
        <r>
          <rPr>
            <sz val="9"/>
            <color indexed="81"/>
            <rFont val="Tahoma"/>
            <family val="2"/>
          </rPr>
          <t>Hatch: 24-02-00
since of loan: 20-05-09
Dead: 5-04-21</t>
        </r>
      </text>
    </comment>
    <comment ref="B159" authorId="1" shapeId="0" xr:uid="{00000000-0006-0000-0000-00009F000000}">
      <text>
        <r>
          <rPr>
            <sz val="9"/>
            <color indexed="81"/>
            <rFont val="Tahoma"/>
            <family val="2"/>
          </rPr>
          <t>Hatch: 2009
since of loan: 5-07-10
Dead: 4-05-21</t>
        </r>
      </text>
    </comment>
    <comment ref="B160" authorId="1" shapeId="0" xr:uid="{00000000-0006-0000-0000-0000A0000000}">
      <text>
        <r>
          <rPr>
            <sz val="9"/>
            <color indexed="81"/>
            <rFont val="Tahoma"/>
            <family val="2"/>
          </rPr>
          <t>Hatch: 8?-01-83
since of loan: 6-7-98
Dead: 1-07-21</t>
        </r>
      </text>
    </comment>
    <comment ref="B161" authorId="1" shapeId="0" xr:uid="{00000000-0006-0000-0000-0000A1000000}">
      <text>
        <r>
          <rPr>
            <sz val="9"/>
            <color indexed="81"/>
            <rFont val="Tahoma"/>
            <family val="2"/>
          </rPr>
          <t>Hatch: ?
since of loan: 1-08-2002
Dead: 14-08-21</t>
        </r>
      </text>
    </comment>
    <comment ref="B162" authorId="1" shapeId="0" xr:uid="{00000000-0006-0000-0000-0000A2000000}">
      <text>
        <r>
          <rPr>
            <sz val="9"/>
            <color indexed="81"/>
            <rFont val="Tahoma"/>
            <family val="2"/>
          </rPr>
          <t>Hatch: 1-02-05
since of loan: 23-03-07
Dead: 14-08-21</t>
        </r>
      </text>
    </comment>
    <comment ref="B163" authorId="1" shapeId="0" xr:uid="{00000000-0006-0000-0000-0000A3000000}">
      <text>
        <r>
          <rPr>
            <sz val="9"/>
            <color indexed="81"/>
            <rFont val="Tahoma"/>
            <family val="2"/>
          </rPr>
          <t>Hatch: 3-02-16
since of loan:  3-02-16
Dead: 19-08-21
NO EEP</t>
        </r>
      </text>
    </comment>
    <comment ref="B164" authorId="1" shapeId="0" xr:uid="{00000000-0006-0000-0000-0000A4000000}">
      <text>
        <r>
          <rPr>
            <sz val="9"/>
            <color indexed="81"/>
            <rFont val="Tahoma"/>
            <family val="2"/>
          </rPr>
          <t>Hatch: 28-02-91
since of loan: 4-09-20
Dead: 17-10-21</t>
        </r>
      </text>
    </comment>
    <comment ref="B165" authorId="1" shapeId="0" xr:uid="{00000000-0006-0000-0000-0000A5000000}">
      <text>
        <r>
          <rPr>
            <sz val="9"/>
            <color indexed="81"/>
            <rFont val="Tahoma"/>
            <family val="2"/>
          </rPr>
          <t>Hatch:28-02-15
since of loan: 16-11-15
Dead: 7-11-21</t>
        </r>
      </text>
    </comment>
    <comment ref="B166" authorId="1" shapeId="0" xr:uid="{00000000-0006-0000-0000-0000A6000000}">
      <text>
        <r>
          <rPr>
            <sz val="9"/>
            <color indexed="81"/>
            <rFont val="Tahoma"/>
            <family val="2"/>
          </rPr>
          <t>Hatch: ?
since of loan: 1-12-2017
Dead: 5-11-21</t>
        </r>
      </text>
    </comment>
    <comment ref="B167" authorId="1" shapeId="0" xr:uid="{00000000-0006-0000-0000-0000A7000000}">
      <text>
        <r>
          <rPr>
            <sz val="9"/>
            <color indexed="81"/>
            <rFont val="Tahoma"/>
            <family val="2"/>
          </rPr>
          <t>Hatch: 2-02-80
since of loan: 13-04-16
Dead: 20-08-21</t>
        </r>
      </text>
    </comment>
    <comment ref="B168" authorId="1" shapeId="0" xr:uid="{00000000-0006-0000-0000-0000A8000000}">
      <text>
        <r>
          <rPr>
            <sz val="9"/>
            <color indexed="81"/>
            <rFont val="Tahoma"/>
            <family val="2"/>
          </rPr>
          <t>Hatch: 5-3-98
since of loan: 10-12-98
Dead: 25-01-22</t>
        </r>
      </text>
    </comment>
    <comment ref="B169" authorId="1" shapeId="0" xr:uid="{00000000-0006-0000-0000-0000A9000000}">
      <text>
        <r>
          <rPr>
            <sz val="9"/>
            <color indexed="81"/>
            <rFont val="Tahoma"/>
            <family val="2"/>
          </rPr>
          <t>Hatch: 2-3-98
since of loan: 10-12-98
Dead: 31-01-22</t>
        </r>
      </text>
    </comment>
    <comment ref="B170" authorId="1" shapeId="0" xr:uid="{00000000-0006-0000-0000-0000AA000000}">
      <text>
        <r>
          <rPr>
            <sz val="9"/>
            <color indexed="81"/>
            <rFont val="Tahoma"/>
            <family val="2"/>
          </rPr>
          <t>Hatch: 21-3-15
since of loan: 9-10-15
Dead: 26-05-22</t>
        </r>
      </text>
    </comment>
    <comment ref="B171" authorId="1" shapeId="0" xr:uid="{00000000-0006-0000-0000-0000AB000000}">
      <text>
        <r>
          <rPr>
            <sz val="9"/>
            <color indexed="81"/>
            <rFont val="Tahoma"/>
            <family val="2"/>
          </rPr>
          <t>Hatch: 2017
since of loan: 1-06-2017
Dead: 16-06-22</t>
        </r>
      </text>
    </comment>
    <comment ref="B172" authorId="1" shapeId="0" xr:uid="{00000000-0006-0000-0000-0000AC000000}">
      <text>
        <r>
          <rPr>
            <sz val="9"/>
            <color indexed="81"/>
            <rFont val="Tahoma"/>
            <family val="2"/>
          </rPr>
          <t>Hatch:17-03-22
since of loan: 17-03-22
Dead: 5-08-22</t>
        </r>
      </text>
    </comment>
    <comment ref="B173" authorId="1" shapeId="0" xr:uid="{00000000-0006-0000-0000-0000AD000000}">
      <text>
        <r>
          <rPr>
            <sz val="10"/>
            <color indexed="81"/>
            <rFont val="Tahoma"/>
            <family val="2"/>
          </rPr>
          <t>Born: 2-02-15
Since of lown: 12-03-16
Dead: 20-08-22</t>
        </r>
      </text>
    </comment>
    <comment ref="B174" authorId="1" shapeId="0" xr:uid="{00000000-0006-0000-0000-0000AE000000}">
      <text>
        <r>
          <rPr>
            <sz val="10"/>
            <color indexed="81"/>
            <rFont val="Tahoma"/>
            <family val="2"/>
          </rPr>
          <t>Born: 25-02-17
Since of lown: 15-12-17
Dead: 1-09-22</t>
        </r>
      </text>
    </comment>
    <comment ref="B175" authorId="1" shapeId="0" xr:uid="{00000000-0006-0000-0000-0000AF000000}">
      <text>
        <r>
          <rPr>
            <sz val="10"/>
            <color indexed="81"/>
            <rFont val="Tahoma"/>
            <family val="2"/>
          </rPr>
          <t>Born: 10-03-91
Since of lown: 16-12-20
Dead: 4-09-22</t>
        </r>
      </text>
    </comment>
    <comment ref="B176" authorId="1" shapeId="0" xr:uid="{00000000-0006-0000-0000-0000B0000000}">
      <text>
        <r>
          <rPr>
            <sz val="10"/>
            <color indexed="81"/>
            <rFont val="Tahoma"/>
            <family val="2"/>
          </rPr>
          <t>Born: 10-03-22
Since of lown: 10-03-22
Dead: 10-09-22</t>
        </r>
      </text>
    </comment>
    <comment ref="B177" authorId="1" shapeId="0" xr:uid="{00000000-0006-0000-0000-0000B1000000}">
      <text>
        <r>
          <rPr>
            <sz val="10"/>
            <color indexed="81"/>
            <rFont val="Tahoma"/>
            <family val="2"/>
          </rPr>
          <t>Born: 10-02-22
Since of lown: 10-02-22
Dead: 17-09-22</t>
        </r>
      </text>
    </comment>
    <comment ref="B178" authorId="1" shapeId="0" xr:uid="{4DC26890-FDA3-43C2-9ED6-A8E765707550}">
      <text>
        <r>
          <rPr>
            <sz val="10"/>
            <color indexed="81"/>
            <rFont val="Tahoma"/>
            <family val="2"/>
          </rPr>
          <t>Born: 20-03-11
Since of lown: 20-09-12
Dead: 03-09-22</t>
        </r>
      </text>
    </comment>
    <comment ref="B179" authorId="1" shapeId="0" xr:uid="{00000000-0006-0000-0000-0000B2000000}">
      <text>
        <r>
          <rPr>
            <sz val="10"/>
            <color indexed="81"/>
            <rFont val="Tahoma"/>
            <family val="2"/>
          </rPr>
          <t>Born: 15-03-22
Since of lown: 15-03-22
Dead: 7-10-22</t>
        </r>
      </text>
    </comment>
    <comment ref="B180" authorId="1" shapeId="0" xr:uid="{00000000-0006-0000-0000-0000B3000000}">
      <text>
        <r>
          <rPr>
            <sz val="10"/>
            <color indexed="81"/>
            <rFont val="Tahoma"/>
            <family val="2"/>
          </rPr>
          <t>Born: 6-03-10
Since of lown: 6-03-10
Dead: 8-10-22</t>
        </r>
      </text>
    </comment>
    <comment ref="B181" authorId="1" shapeId="0" xr:uid="{00000000-0006-0000-0000-0000B4000000}">
      <text>
        <r>
          <rPr>
            <sz val="9"/>
            <color indexed="81"/>
            <rFont val="Tahoma"/>
            <family val="2"/>
          </rPr>
          <t>Hatch:?
since of loan: 24-09-1993
Dead: 17-10-22</t>
        </r>
      </text>
    </comment>
    <comment ref="B182" authorId="3" shapeId="0" xr:uid="{93B26E18-754F-4C3C-A6A3-AEF9B3E9B51E}">
      <text>
        <r>
          <rPr>
            <b/>
            <sz val="9"/>
            <color indexed="81"/>
            <rFont val="Tahoma"/>
            <family val="2"/>
          </rPr>
          <t>Born: 23/04/2020
Translocation: 28/02/2022
Dead: 5/11/22</t>
        </r>
      </text>
    </comment>
    <comment ref="B183" authorId="1" shapeId="0" xr:uid="{B1419463-325E-4938-8FDD-31B52EFAF7FE}">
      <text>
        <r>
          <rPr>
            <sz val="10"/>
            <color indexed="81"/>
            <rFont val="Tahoma"/>
            <family val="2"/>
          </rPr>
          <t>Born: 13-03-02
Since of lown: 19-05-19
Dead: 9-02-23</t>
        </r>
      </text>
    </comment>
    <comment ref="B184" authorId="1" shapeId="0" xr:uid="{B287FEE9-E4F0-455A-BF5B-CE9B178FFF20}">
      <text>
        <r>
          <rPr>
            <sz val="9"/>
            <color indexed="81"/>
            <rFont val="Tahoma"/>
            <family val="2"/>
          </rPr>
          <t>"Winnie"
Born: 3-04-86
Since of lown: 10-02-22
Dead: 12-05-23</t>
        </r>
      </text>
    </comment>
    <comment ref="B185" authorId="1" shapeId="0" xr:uid="{67789F8A-4A3C-4D8B-AA1A-75A951B51AA9}">
      <text>
        <r>
          <rPr>
            <sz val="9"/>
            <color indexed="81"/>
            <rFont val="Tahoma"/>
            <family val="2"/>
          </rPr>
          <t>"Hanneke"
Born: 16-02-84
Since of lown: 6-02-84
Dead: 3-08-23</t>
        </r>
      </text>
    </comment>
    <comment ref="B186" authorId="1" shapeId="0" xr:uid="{EB5BF900-F038-420E-A4D8-C1649A3A6C62}">
      <text>
        <r>
          <rPr>
            <sz val="10"/>
            <color indexed="81"/>
            <rFont val="Tahoma"/>
            <family val="2"/>
          </rPr>
          <t>Born: 27-03-20
Since of lown: 25-02-23
Dead: 4-09-23</t>
        </r>
      </text>
    </comment>
    <comment ref="B187" authorId="1" shapeId="0" xr:uid="{85CDB8E4-7B3A-4622-B483-E2D7BD2F5AEA}">
      <text>
        <r>
          <rPr>
            <sz val="10"/>
            <color indexed="81"/>
            <rFont val="Tahoma"/>
            <family val="2"/>
          </rPr>
          <t>Born: 20-03-23
Since of lown: 20-03-23
Dead: 2-10-23</t>
        </r>
      </text>
    </comment>
    <comment ref="B188" authorId="1" shapeId="0" xr:uid="{6224AFFC-DFF2-461C-82C3-BA52E13A369C}">
      <text>
        <r>
          <rPr>
            <sz val="10"/>
            <color indexed="81"/>
            <rFont val="Tahoma"/>
            <family val="2"/>
          </rPr>
          <t>Born: 2016
Since of lown: 11-10-23
Dead: 31-10-23</t>
        </r>
      </text>
    </comment>
    <comment ref="B189" authorId="1" shapeId="0" xr:uid="{6E93247B-A17F-4790-BCB0-8A98EC9FF469}">
      <text>
        <r>
          <rPr>
            <sz val="9"/>
            <color indexed="81"/>
            <rFont val="Tahoma"/>
            <family val="2"/>
          </rPr>
          <t>"Jan"
Born: 19-04-79
Since of lown: 25-09-79
Dead: 10-11-23</t>
        </r>
      </text>
    </comment>
    <comment ref="B190" authorId="1" shapeId="0" xr:uid="{B97BA35C-4F19-4FAA-A5C3-D74BDB74975C}">
      <text>
        <r>
          <rPr>
            <sz val="9"/>
            <color indexed="81"/>
            <rFont val="Tahoma"/>
            <family val="2"/>
          </rPr>
          <t>Born: 04-04-22
Since of lown: 03-06-23
Dead: 27-11-23</t>
        </r>
      </text>
    </comment>
    <comment ref="B191" authorId="1" shapeId="0" xr:uid="{5BE838E5-9454-44DD-B1F7-2CDA381BC243}">
      <text>
        <r>
          <rPr>
            <sz val="10"/>
            <color indexed="81"/>
            <rFont val="Tahoma"/>
            <family val="2"/>
          </rPr>
          <t>Born: 10-03-23
Since of lown: 06-06-23
Dead: 22-12-23</t>
        </r>
      </text>
    </comment>
    <comment ref="B192" authorId="1" shapeId="0" xr:uid="{2FA390A0-9491-4E57-B790-9B2E7B7B0C8B}">
      <text>
        <r>
          <rPr>
            <sz val="10"/>
            <color indexed="81"/>
            <rFont val="Tahoma"/>
            <family val="2"/>
          </rPr>
          <t>Born: 23-04-18
Since of lown: 05-10-18
Dead: 15-12-23</t>
        </r>
      </text>
    </comment>
    <comment ref="B193" authorId="1" shapeId="0" xr:uid="{FE02B512-0C29-4424-8F9F-F176923BE7AD}">
      <text>
        <r>
          <rPr>
            <sz val="10"/>
            <color indexed="81"/>
            <rFont val="Tahoma"/>
            <family val="2"/>
          </rPr>
          <t>Born: 25-02-23
Since of lown: 23-11-23
Dead: 20-01-24</t>
        </r>
      </text>
    </comment>
    <comment ref="B194" authorId="1" shapeId="0" xr:uid="{FB456DEB-9FEC-43B5-89D8-F98BF4DCA00F}">
      <text>
        <r>
          <rPr>
            <sz val="10"/>
            <color indexed="81"/>
            <rFont val="Tahoma"/>
            <family val="2"/>
          </rPr>
          <t>Born: 2-04-92
Since of lown: 20-10-92
Dead: 23-03-24</t>
        </r>
      </text>
    </comment>
    <comment ref="B195" authorId="1" shapeId="0" xr:uid="{2078C1E6-72EC-4318-A5CE-0F51133A629B}">
      <text>
        <r>
          <rPr>
            <sz val="10"/>
            <color indexed="81"/>
            <rFont val="Tahoma"/>
            <family val="2"/>
          </rPr>
          <t>Born: 30-01-05
Since of lown: 5-03-06
Dead: 1-06-24</t>
        </r>
      </text>
    </comment>
    <comment ref="B196" authorId="1" shapeId="0" xr:uid="{92F7AFFA-8DA5-436B-A3DA-732CD91C93D1}">
      <text>
        <r>
          <rPr>
            <sz val="10"/>
            <color indexed="81"/>
            <rFont val="Tahoma"/>
            <family val="2"/>
          </rPr>
          <t>Born: 8-02-13
Since of lown: 31-10-13
Dead: 17-06-24</t>
        </r>
      </text>
    </comment>
    <comment ref="B197" authorId="1" shapeId="0" xr:uid="{1F79E11C-8D6B-45E2-AD92-5BBB4D06AB68}">
      <text>
        <r>
          <rPr>
            <sz val="10"/>
            <color indexed="81"/>
            <rFont val="Tahoma"/>
            <family val="2"/>
          </rPr>
          <t>Born: 16-02-23
Since of lown: 16-02-23
Dead: 25-09-24</t>
        </r>
      </text>
    </comment>
    <comment ref="B198" authorId="1" shapeId="0" xr:uid="{CAC755D0-9560-48A0-A4DA-D6D3C746C9BD}">
      <text>
        <r>
          <rPr>
            <sz val="10"/>
            <color indexed="81"/>
            <rFont val="Tahoma"/>
            <family val="2"/>
          </rPr>
          <t>Born: 02-02-24
Since of lown: 02-02-24
Dead: 01-10-24</t>
        </r>
      </text>
    </comment>
    <comment ref="B199" authorId="1" shapeId="0" xr:uid="{E6941721-108D-4D26-BEFA-857ED11CCAB1}">
      <text>
        <r>
          <rPr>
            <sz val="10"/>
            <color indexed="81"/>
            <rFont val="Tahoma"/>
            <family val="2"/>
          </rPr>
          <t>Born: 14-06-85
Since of lown: 14-10-98
Dead: 19-09-24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Llopis</author>
  </authors>
  <commentList>
    <comment ref="B26" authorId="0" shapeId="0" xr:uid="{EC178304-B185-4A43-A48D-2428A00AA218}">
      <text>
        <r>
          <rPr>
            <b/>
            <sz val="9"/>
            <color indexed="81"/>
            <rFont val="Tahoma"/>
            <family val="2"/>
          </rPr>
          <t>BG398 WNV, plasmodium, aspergillosi sin 2021.
Died 2023 drug intoxication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author>
    <author>Windows User</author>
  </authors>
  <commentList>
    <comment ref="R41" authorId="0" shapeId="0" xr:uid="{00000000-0006-0000-0200-000001000000}">
      <text>
        <r>
          <rPr>
            <b/>
            <sz val="9"/>
            <color indexed="81"/>
            <rFont val="Tahoma"/>
            <family val="2"/>
          </rPr>
          <t>Additionally 2 feldglings by RFZ</t>
        </r>
      </text>
    </comment>
    <comment ref="H45" authorId="1" shapeId="0" xr:uid="{00000000-0006-0000-0200-000002000000}">
      <text>
        <r>
          <rPr>
            <b/>
            <sz val="9"/>
            <color indexed="81"/>
            <rFont val="Tahoma"/>
            <family val="2"/>
          </rPr>
          <t>NO EEP</t>
        </r>
      </text>
    </comment>
  </commentList>
</comments>
</file>

<file path=xl/sharedStrings.xml><?xml version="1.0" encoding="utf-8"?>
<sst xmlns="http://schemas.openxmlformats.org/spreadsheetml/2006/main" count="625" uniqueCount="365">
  <si>
    <t>13*</t>
  </si>
  <si>
    <t>¿?</t>
  </si>
  <si>
    <t>RFZ</t>
  </si>
  <si>
    <t>YEAR</t>
  </si>
  <si>
    <t>BG</t>
  </si>
  <si>
    <t>Age-RFZ/CCG/CFV</t>
  </si>
  <si>
    <t>Permanence time RFZ/CCG/CFV</t>
  </si>
  <si>
    <t>Age-Zoo</t>
  </si>
  <si>
    <t>Permanence time in Zoo</t>
  </si>
  <si>
    <t>LOCATION</t>
  </si>
  <si>
    <t>CAUSE (RFZ-CCG-CFV)</t>
  </si>
  <si>
    <t>CAUSE (Zoos)</t>
  </si>
  <si>
    <t>MALE</t>
  </si>
  <si>
    <t>FEMALE</t>
  </si>
  <si>
    <t>75*</t>
  </si>
  <si>
    <t>Aspergillosis</t>
  </si>
  <si>
    <t>27*</t>
  </si>
  <si>
    <t>12*</t>
  </si>
  <si>
    <t>8*</t>
  </si>
  <si>
    <t>Aspergillosis and Senile decay</t>
  </si>
  <si>
    <t>4*</t>
  </si>
  <si>
    <t>38*</t>
  </si>
  <si>
    <t>136*</t>
  </si>
  <si>
    <t>&lt;1 year old</t>
  </si>
  <si>
    <t>aspergillosis &amp; aviar pox</t>
  </si>
  <si>
    <t>Apergillosis</t>
  </si>
  <si>
    <t>22*</t>
  </si>
  <si>
    <t>Senile decay &amp; aspergillosis</t>
  </si>
  <si>
    <t>CCG</t>
  </si>
  <si>
    <t>158*</t>
  </si>
  <si>
    <t>Senile decay &amp; aspergillosis (pneumonia with abscess and infection of the air sacs)</t>
  </si>
  <si>
    <t>14*</t>
  </si>
  <si>
    <t>204*</t>
  </si>
  <si>
    <t>aspergillosis and senile decay</t>
  </si>
  <si>
    <t>?</t>
  </si>
  <si>
    <t>West-Nile virus infection / finally died because bacterial fibrinous to diphtheroid enteritis</t>
  </si>
  <si>
    <t>West-Nil virus infection / finally died because severe aspergillosis infection</t>
  </si>
  <si>
    <t>178*</t>
  </si>
  <si>
    <t>CF Vallcalent</t>
  </si>
  <si>
    <t>482*</t>
  </si>
  <si>
    <t>Aspergillosis (severe air sac aspergillosis)</t>
  </si>
  <si>
    <t>725*</t>
  </si>
  <si>
    <t>153*</t>
  </si>
  <si>
    <t>TOTAL</t>
  </si>
  <si>
    <t>Birds Number</t>
  </si>
  <si>
    <t>RFZ/CCG/CFV</t>
  </si>
  <si>
    <t>ZOO</t>
  </si>
  <si>
    <t>Age</t>
  </si>
  <si>
    <t>Permanence</t>
  </si>
  <si>
    <t>minimum age, corroborated by EEP Coordinator or Zoo</t>
  </si>
  <si>
    <t>age unknown (= age of first accommodation plus 7 years)</t>
  </si>
  <si>
    <t>135*</t>
  </si>
  <si>
    <t>AVERAGE</t>
  </si>
  <si>
    <t>1051*</t>
  </si>
  <si>
    <t>Zoo Jerez</t>
  </si>
  <si>
    <t>Aspergillosis (severe air sac and organ aspergillosis)</t>
  </si>
  <si>
    <t>Accident. Stuck her beak in the ring and drowned in the water basin</t>
  </si>
  <si>
    <t>Goldau</t>
  </si>
  <si>
    <t>Prague zoo</t>
  </si>
  <si>
    <t>collison with aviary structure as fledgling</t>
  </si>
  <si>
    <t>gastric ulcer with associated blood loss in the gastrointestinal tract</t>
  </si>
  <si>
    <t>La Garenne</t>
  </si>
  <si>
    <t>Prague</t>
  </si>
  <si>
    <t>134*</t>
  </si>
  <si>
    <t>cardiorespiratory arrest during surgery</t>
  </si>
  <si>
    <t>CF Vallcalent (AMUS)</t>
  </si>
  <si>
    <t>974*</t>
  </si>
  <si>
    <t>Senile decay</t>
  </si>
  <si>
    <t>deadly injured by its female BG398</t>
  </si>
  <si>
    <t>Private Hochlehnert</t>
  </si>
  <si>
    <t>Visceral gout  (during the 4 years confiscated was fed with 1 day old chickens)</t>
  </si>
  <si>
    <t>Oasi di Sant’ Alessio</t>
  </si>
  <si>
    <t>atherosclerosis abdominal aorta &amp; renal arteries, renal dystrophy, adrenal cortex hyperplasia, external hydrocephalus</t>
  </si>
  <si>
    <t>Moscow zoo</t>
  </si>
  <si>
    <t>728*</t>
  </si>
  <si>
    <t>pulmonary edema</t>
  </si>
  <si>
    <t>Puy du Fou</t>
  </si>
  <si>
    <t>651*</t>
  </si>
  <si>
    <t>senile decay</t>
  </si>
  <si>
    <t>Wuppertal</t>
  </si>
  <si>
    <t>34*</t>
  </si>
  <si>
    <t>Senile decay and catharacta</t>
  </si>
  <si>
    <t>132*</t>
  </si>
  <si>
    <t>aspergillosis</t>
  </si>
  <si>
    <t>Stuttgart zoo</t>
  </si>
  <si>
    <t>deadly injured during pair boonding with BG124</t>
  </si>
  <si>
    <t>412*</t>
  </si>
  <si>
    <t>Euthanasia: Fibroid tumor in boths legs</t>
  </si>
  <si>
    <t>stomach perforation (broken bone) consequently peritoneal infection</t>
  </si>
  <si>
    <t>Helsinki</t>
  </si>
  <si>
    <t>Killed by its female BG 209</t>
  </si>
  <si>
    <t>Walsrode</t>
  </si>
  <si>
    <t>Senile decay (Euthanasia)</t>
  </si>
  <si>
    <t>Alpenzoo Innsbruck</t>
  </si>
  <si>
    <t>21*</t>
  </si>
  <si>
    <t>acute cardiovascular failure and inflammatory processes in the liver and the kidneys (senile)</t>
  </si>
  <si>
    <t>Hannover zoo</t>
  </si>
  <si>
    <t>19*</t>
  </si>
  <si>
    <t xml:space="preserve">The male BG087 wounded female's brest letally </t>
  </si>
  <si>
    <t>Bargy</t>
  </si>
  <si>
    <t>collision with the fence of the aviary during a nest control Therapy with Ketoprofen 2 mg/Kg)</t>
  </si>
  <si>
    <t>Plock Zoo</t>
  </si>
  <si>
    <t>Monticello Montowl</t>
  </si>
  <si>
    <t>Interstitial hepatitis</t>
  </si>
  <si>
    <t>1st cause: esophageal perforation and 2nd cause: chronic disseminated aspergillosis</t>
  </si>
  <si>
    <t>Mycobacterium avium infection. Ulcerative gastritis</t>
  </si>
  <si>
    <t>collision with the dry tree in the middle of the cage</t>
  </si>
  <si>
    <t>collision with the glass front of the cage</t>
  </si>
  <si>
    <t>Zoo Barcelona</t>
  </si>
  <si>
    <t>rat poisonning</t>
  </si>
  <si>
    <t>Senile decay, cardiac dilatation (insufficiency), juvenile ascaride</t>
  </si>
  <si>
    <t>9*</t>
  </si>
  <si>
    <t>Senile decay, cardiac insufficiency and aspergillosis</t>
  </si>
  <si>
    <t>31*</t>
  </si>
  <si>
    <t>liver Fibroma</t>
  </si>
  <si>
    <t>Parc Paradisio</t>
  </si>
  <si>
    <t>BGW 68</t>
  </si>
  <si>
    <t>cancer (angioma)</t>
  </si>
  <si>
    <t>Frankfurt</t>
  </si>
  <si>
    <t>Lead poisoning, pellet</t>
  </si>
  <si>
    <t>Gastroenteritis Infection</t>
  </si>
  <si>
    <t>Faucounery Puy</t>
  </si>
  <si>
    <t>Visceral gout &amp; bright's disease</t>
  </si>
  <si>
    <t>Almaty Zoo</t>
  </si>
  <si>
    <t>Acute cardiac insufficiency and senile decay</t>
  </si>
  <si>
    <t>Moscow</t>
  </si>
  <si>
    <t>161*</t>
  </si>
  <si>
    <t>Beozoo</t>
  </si>
  <si>
    <t>481*</t>
  </si>
  <si>
    <t>Tel-Aviv</t>
  </si>
  <si>
    <t>post operation death</t>
  </si>
  <si>
    <t>232*</t>
  </si>
  <si>
    <t>aggression by its female BG 483 (injured beak and skull) and aspergillosis</t>
  </si>
  <si>
    <t>Green Balkans</t>
  </si>
  <si>
    <t>Amputated wing infection</t>
  </si>
  <si>
    <t>65*</t>
  </si>
  <si>
    <t>aggression by its female BG 209, afterwards infection</t>
  </si>
  <si>
    <t>San Diego</t>
  </si>
  <si>
    <t>Generalized infection, gastroenteritis</t>
  </si>
  <si>
    <t>Hochlehnert</t>
  </si>
  <si>
    <t>cachectic (purulent inflammation of a jejunal diverticel)</t>
  </si>
  <si>
    <t>Grünau</t>
  </si>
  <si>
    <t>Senile decay, cardiac insufficiency</t>
  </si>
  <si>
    <t>3*</t>
  </si>
  <si>
    <t>cirrhosis</t>
  </si>
  <si>
    <t>Novosibirsk Zoo</t>
  </si>
  <si>
    <t>Artritis and myocarditis</t>
  </si>
  <si>
    <t>Carbamat poisoning</t>
  </si>
  <si>
    <t>Tel Aviv Ramat-Gan</t>
  </si>
  <si>
    <t>Trauma (crash against a tree)</t>
  </si>
  <si>
    <t>Basel</t>
  </si>
  <si>
    <t>purulent inflammation of the gential tract</t>
  </si>
  <si>
    <t>Dortmund</t>
  </si>
  <si>
    <t>151*</t>
  </si>
  <si>
    <t>aspergillosis and senile decay (in a an aviary with other birds of prey)</t>
  </si>
  <si>
    <t>Dresde</t>
  </si>
  <si>
    <t>131*</t>
  </si>
  <si>
    <t>purulent pulmonary infection</t>
  </si>
  <si>
    <t>trauma (in an aviary with other birds of prey)</t>
  </si>
  <si>
    <t>Tierpark Berlin</t>
  </si>
  <si>
    <t>152*</t>
  </si>
  <si>
    <t>Lead poisoning</t>
  </si>
  <si>
    <t>Enteritis, nephritis, hepatitis, thyroiditis (renal insufficience)</t>
  </si>
  <si>
    <t>-</t>
  </si>
  <si>
    <t>346*</t>
  </si>
  <si>
    <t>senility dystrophy</t>
  </si>
  <si>
    <t>Alma-Aty</t>
  </si>
  <si>
    <t>155*</t>
  </si>
  <si>
    <t>Fight with partner produced balance problems (1990), euthanasia</t>
  </si>
  <si>
    <t>16*</t>
  </si>
  <si>
    <t>Pulmonary oedema and failure of the circulation</t>
  </si>
  <si>
    <t>Zoo Berlin</t>
  </si>
  <si>
    <t>anatomical handicaps from hatch</t>
  </si>
  <si>
    <t>Braunau</t>
  </si>
  <si>
    <t>bones of Read Deer contaminated with pieces of lead</t>
  </si>
  <si>
    <t>Chomutov</t>
  </si>
  <si>
    <t>273*</t>
  </si>
  <si>
    <t>Berlin-Friedrichs.</t>
  </si>
  <si>
    <t>150*</t>
  </si>
  <si>
    <t>obstruction of old egg (1996) and a fresh one in the oviduct</t>
  </si>
  <si>
    <t>arthritis caused by gout an cardial insufficience</t>
  </si>
  <si>
    <t>bacteriological infection (clostriduim septicum) &amp; Newcastle virus</t>
  </si>
  <si>
    <t>Tel Aviv</t>
  </si>
  <si>
    <t>Adenocarcinome</t>
  </si>
  <si>
    <t>10*</t>
  </si>
  <si>
    <t>visceral gout, arteriosclerosis</t>
  </si>
  <si>
    <t>visceral and renal gout</t>
  </si>
  <si>
    <t>Detmold</t>
  </si>
  <si>
    <t>collision with the cage, head injury as a reult of an attack by the offspring of 1995</t>
  </si>
  <si>
    <t>Garenne</t>
  </si>
  <si>
    <t>35*</t>
  </si>
  <si>
    <t>died one week after a fight with his female BG 45</t>
  </si>
  <si>
    <t>Aragón</t>
  </si>
  <si>
    <t>205*</t>
  </si>
  <si>
    <t>Senile decay, pox virus infection</t>
  </si>
  <si>
    <t>2*</t>
  </si>
  <si>
    <t>stomacal perforation (stone or foreign body)</t>
  </si>
  <si>
    <t>Killed by its female BG 128</t>
  </si>
  <si>
    <t xml:space="preserve"> Senile decay, staphlicoccus infection</t>
  </si>
  <si>
    <t>26*</t>
  </si>
  <si>
    <t>Senility, catharacta</t>
  </si>
  <si>
    <t>154*</t>
  </si>
  <si>
    <t>¿?, Senile decay</t>
  </si>
  <si>
    <t>25*</t>
  </si>
  <si>
    <t>lead, shot rabbits as food</t>
  </si>
  <si>
    <t>Neumünster</t>
  </si>
  <si>
    <t>59*</t>
  </si>
  <si>
    <t>Poznan</t>
  </si>
  <si>
    <t>swolling a 40 cm big piece of rubber</t>
  </si>
  <si>
    <t>Leadpoisoning (artificial mud for colouring contained lead)</t>
  </si>
  <si>
    <t>Nuremberg</t>
  </si>
  <si>
    <t>Amsterdam</t>
  </si>
  <si>
    <t>aspergillosis, rat poisonning and trichomonas</t>
  </si>
  <si>
    <t>Moscú</t>
  </si>
  <si>
    <t>162*</t>
  </si>
  <si>
    <t>cardial insufficience</t>
  </si>
  <si>
    <t>30*</t>
  </si>
  <si>
    <t>Senile decay (calcification, septicaemia)</t>
  </si>
  <si>
    <t>29*</t>
  </si>
  <si>
    <t>Thick stick swallowed - Infection</t>
  </si>
  <si>
    <t>Wassenaar</t>
  </si>
  <si>
    <t>23*</t>
  </si>
  <si>
    <t>Leadpoisoning, pellets</t>
  </si>
  <si>
    <t>The egg breaks in the oviduct after a fight with the male BG 031</t>
  </si>
  <si>
    <t>Boneville</t>
  </si>
  <si>
    <t>32*</t>
  </si>
  <si>
    <t>Obstipation of the stomac</t>
  </si>
  <si>
    <t>Bern</t>
  </si>
  <si>
    <t>1*</t>
  </si>
  <si>
    <t>28*</t>
  </si>
  <si>
    <t>24*</t>
  </si>
  <si>
    <t>Infection ?</t>
  </si>
  <si>
    <t>Wallis</t>
  </si>
  <si>
    <t>37*</t>
  </si>
  <si>
    <t>36*</t>
  </si>
  <si>
    <t>virus infection?</t>
  </si>
  <si>
    <t>33*</t>
  </si>
  <si>
    <t>Brush swallowed</t>
  </si>
  <si>
    <t>Innsbruck</t>
  </si>
  <si>
    <t>20*</t>
  </si>
  <si>
    <t>Stuck the beak in the ring and drowned in the water basin</t>
  </si>
  <si>
    <t>gastric ulcer</t>
  </si>
  <si>
    <t>cardiorespiratory arrest by surgery</t>
  </si>
  <si>
    <t>Purulent inflammation of the gential tract</t>
  </si>
  <si>
    <t>Artritis purulenta-fibrosa con miocarditis</t>
  </si>
  <si>
    <t>Purulent pulmonary infection</t>
  </si>
  <si>
    <t>Post operation death</t>
  </si>
  <si>
    <t>Renal insufficience with enteritis, nephritis, hepatitis and thyroiditis</t>
  </si>
  <si>
    <t>Wing infection</t>
  </si>
  <si>
    <t>Liver Fibroma</t>
  </si>
  <si>
    <t>Euthanasia: Fibroid tumor in both legs</t>
  </si>
  <si>
    <t>Cancer (angioma)</t>
  </si>
  <si>
    <t>Anatomical handicaps from hatch</t>
  </si>
  <si>
    <t>Obstruction in the oviduct</t>
  </si>
  <si>
    <t>Newcastle?</t>
  </si>
  <si>
    <t>Arthritis caused by gout an cardial insufficience</t>
  </si>
  <si>
    <t>Gastroenteritis and then generalized infection</t>
  </si>
  <si>
    <t>Gastroenteritis (Obstipation of the stomac)</t>
  </si>
  <si>
    <t>Infection (Gastroenteritis)</t>
  </si>
  <si>
    <t>Perforation Stomach  (stone or foreign body) and bone</t>
  </si>
  <si>
    <t>Unknown</t>
  </si>
  <si>
    <t>Foreign body</t>
  </si>
  <si>
    <t>Carbamate poisoning</t>
  </si>
  <si>
    <t>rodenticide poisoning</t>
  </si>
  <si>
    <t>Trauma fight with partner balance problems (Euthanasia)</t>
  </si>
  <si>
    <t>Trauma (keeper, pair, other species, collision, fight with partner)</t>
  </si>
  <si>
    <t>West Nile Virus and  bacterial fibrinous to diphtheroid enteritis</t>
  </si>
  <si>
    <t>West Nile Virus and Aspergillosis</t>
  </si>
  <si>
    <t>West Nile Virus</t>
  </si>
  <si>
    <t>Aspergillosis and aviar pox</t>
  </si>
  <si>
    <t>Aspergillosis and lead poisoning and trichomonas</t>
  </si>
  <si>
    <t>Others</t>
  </si>
  <si>
    <t>Poisoning</t>
  </si>
  <si>
    <t>Senilidad and virus infection</t>
  </si>
  <si>
    <t>Trauma</t>
  </si>
  <si>
    <t>Senile decay and  dystrophy</t>
  </si>
  <si>
    <t>Senile decay and cardiovascular failure and inflammatory processes</t>
  </si>
  <si>
    <t>ZOOS</t>
  </si>
  <si>
    <t>Average</t>
  </si>
  <si>
    <t>Total</t>
  </si>
  <si>
    <t>Average age of death</t>
  </si>
  <si>
    <t>Number of death</t>
  </si>
  <si>
    <t>Year</t>
  </si>
  <si>
    <t>West-Nil virus acute infection (linage 1)</t>
  </si>
  <si>
    <t xml:space="preserve">Perforation of the duodenum with cellomitis </t>
  </si>
  <si>
    <t>Perforation of the duodenum with cellomitis</t>
  </si>
  <si>
    <t>collison against the perch during a windy day (mostly blind)</t>
  </si>
  <si>
    <t>Cirrhotic squamous cell carcinoma</t>
  </si>
  <si>
    <t>Severe emaciation (senil decay)</t>
  </si>
  <si>
    <t>480*</t>
  </si>
  <si>
    <t>Nikolaev zoo</t>
  </si>
  <si>
    <t>Visceral gout. Drugs intoxication? overdose on Metronidazol</t>
  </si>
  <si>
    <t>Yerevan zoo</t>
  </si>
  <si>
    <t>¿? Aviary collision-inflammation in intestines with blood rest in the beak (poison?)</t>
  </si>
  <si>
    <t>828*</t>
  </si>
  <si>
    <t>Córdoba zoo</t>
  </si>
  <si>
    <t xml:space="preserve">FPWC-CWR </t>
  </si>
  <si>
    <t>1009*</t>
  </si>
  <si>
    <t>Novosibirsk zoo</t>
  </si>
  <si>
    <t>West-Nil virus infection (linage 1) &amp; senile decay</t>
  </si>
  <si>
    <t>Aspergillosis (WNV test not done)</t>
  </si>
  <si>
    <t>Aspergillosis (West-Nile-Virus test not done)</t>
  </si>
  <si>
    <t>T. Friedrichsfelde</t>
  </si>
  <si>
    <t xml:space="preserve">chronic aspergillus infection of air sacs and lungs </t>
  </si>
  <si>
    <t>West Nile Virus-divers</t>
  </si>
  <si>
    <t>Aspergillosis-divers</t>
  </si>
  <si>
    <t>Predation by a yellow-throated marten scaped 2 months ago from its enclosure</t>
  </si>
  <si>
    <t>972*</t>
  </si>
  <si>
    <t>Acute Bird flu infection (several birds died at the zoo and showed positive to bird flu)</t>
  </si>
  <si>
    <t>Monticello-Montowl</t>
  </si>
  <si>
    <t>Aspergillosis (severe air sac and lungs aspergillosis)</t>
  </si>
  <si>
    <t>severe osteomyelitis in both claws due of a chronic pododermatitis (euthanasia)</t>
  </si>
  <si>
    <t>Died because of aspergillosis infection, additionally mycobacteria infection</t>
  </si>
  <si>
    <t>Aerosaculitis with fibrin what caused pericarditis, uric crystals in the liver, hyperemic and poor condition</t>
  </si>
  <si>
    <t>Monticello-Montowl / Parc Animalier</t>
  </si>
  <si>
    <t>M. Horstmann- Brett Sloman</t>
  </si>
  <si>
    <t>died after 2nd surgery (achilles tendon slipped off the heel)</t>
  </si>
  <si>
    <t>aspergillosis, WNV-associated encephalitis and non-purulent hepatitis.</t>
  </si>
  <si>
    <t>199*</t>
  </si>
  <si>
    <t>Senile decay (euthanasia)</t>
  </si>
  <si>
    <t>Bird flu H5N1</t>
  </si>
  <si>
    <t>Bird flu</t>
  </si>
  <si>
    <t>1st cause: esophageal perforation (broken bone) 2nd cause: aspergillosis</t>
  </si>
  <si>
    <t>Aspergillosis and mycobacteria infection</t>
  </si>
  <si>
    <t>Aerosaculitis with fibrin what caused pericarditis</t>
  </si>
  <si>
    <t>Aspergillosis (Senile decay?)</t>
  </si>
  <si>
    <t>Heard dilatation (senility?), deposit in the lung sacs (aspergillosis?)</t>
  </si>
  <si>
    <t>aspergillosis, arteriosclerosis (senility?)</t>
  </si>
  <si>
    <t>Aspergillosis and pox virus infection (WNV negative)</t>
  </si>
  <si>
    <t>chronic liver pathology, aetherosclerotic lesions in the great vessels (senility?) aspergillosis</t>
  </si>
  <si>
    <t>chronical lung aspergillosis, haemorragic enteritis (senility?)</t>
  </si>
  <si>
    <t>Aspergillosis and Senile decay (included founder birds with unknown age)</t>
  </si>
  <si>
    <t>¿? (lead poison?)</t>
  </si>
  <si>
    <t>agressive against the keeper, accidentaly killed the bird</t>
  </si>
  <si>
    <t>(Aspergillosis suspicion!) caseous abcess in the thorax and abdomen, severe cachexia, severe dyspnoea</t>
  </si>
  <si>
    <t>Frankfurt zoo</t>
  </si>
  <si>
    <t>Trauma-collision</t>
  </si>
  <si>
    <t xml:space="preserve">Visceral gout </t>
  </si>
  <si>
    <t>Senile decay (died during anaesthesia, presence of maggots in rump and cloaca area)</t>
  </si>
  <si>
    <t>1197*</t>
  </si>
  <si>
    <t>Tierpark Goldau</t>
  </si>
  <si>
    <t>drowned in the watter pool</t>
  </si>
  <si>
    <t>pox virus infection</t>
  </si>
  <si>
    <t>euthanasia, severe aspergillosis infection (reactivated aspergillosis infection)</t>
  </si>
  <si>
    <t>Schönbrunn (RFZ)</t>
  </si>
  <si>
    <t>drugs (Mavacoxib)</t>
  </si>
  <si>
    <t>Aviar pox</t>
  </si>
  <si>
    <t>Riga zoo</t>
  </si>
  <si>
    <t>lead intoxication, lead pellet from a cow</t>
  </si>
  <si>
    <t>since beginning 2024 suffering on a benign middle ear tumour</t>
  </si>
  <si>
    <t>Parco Natura Viva</t>
  </si>
  <si>
    <t>Total 2009-23</t>
  </si>
  <si>
    <t>Average 2009-23</t>
  </si>
  <si>
    <t>Parc Animalier Pyrénées</t>
  </si>
  <si>
    <t>Euthanasia, severe weaknees due fibula fracture and osteoarthritis of the knee</t>
  </si>
  <si>
    <t>Renal failure</t>
  </si>
  <si>
    <t>middle ear tumour</t>
  </si>
  <si>
    <t>CC Guadalentín</t>
  </si>
  <si>
    <t>Blind, drowned by falling into the trough</t>
  </si>
  <si>
    <t>Liberec</t>
  </si>
  <si>
    <t>West-Nil Virus antibodies positive and senility</t>
  </si>
  <si>
    <t>West Niles Virus and senility</t>
  </si>
  <si>
    <t>West-Nil Virus and Plasmodium infection / finally died because severe dyspnoea with acute shock - chronic aspergillosis infection</t>
  </si>
  <si>
    <t>visceral gout - kidney failure because of drug intoxication Mavacoxib - WNV/plasmodium/chronic aspergillosis infection (Sept. 2021 1st symptoms)</t>
  </si>
  <si>
    <t>West Nile Virus + Plasmodium + chronic aspergillosis  (died acute pneumonie)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</si>
</sst>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8"/>
      <color indexed="81"/>
      <name val="Tahoma"/>
      <family val="2"/>
    </font>
    <font>
      <b/>
      <sz val="10"/>
      <name val="Arial"/>
      <family val="2"/>
    </font>
    <font>
      <sz val="10"/>
      <name val="Arial"/>
      <family val="2"/>
    </font>
    <font>
      <sz val="10"/>
      <color rgb="FFFF0000"/>
      <name val="Arial"/>
      <family val="2"/>
    </font>
    <font>
      <b/>
      <sz val="12"/>
      <name val="Arial"/>
      <family val="2"/>
    </font>
    <font>
      <b/>
      <sz val="10"/>
      <color indexed="81"/>
      <name val="Tahoma"/>
      <family val="2"/>
    </font>
    <font>
      <sz val="9"/>
      <color indexed="81"/>
      <name val="Tahoma"/>
      <family val="2"/>
    </font>
    <font>
      <b/>
      <sz val="9"/>
      <color indexed="81"/>
      <name val="Tahoma"/>
      <family val="2"/>
    </font>
    <font>
      <sz val="10"/>
      <color indexed="81"/>
      <name val="Tahoma"/>
      <family val="2"/>
    </font>
    <font>
      <sz val="10"/>
      <name val="Arial"/>
      <family val="2"/>
    </font>
    <font>
      <sz val="10"/>
      <color indexed="63"/>
      <name val="Arial"/>
      <family val="2"/>
    </font>
  </fonts>
  <fills count="28">
    <fill>
      <patternFill patternType="none"/>
    </fill>
    <fill>
      <patternFill patternType="gray125"/>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indexed="47"/>
        <bgColor indexed="64"/>
      </patternFill>
    </fill>
    <fill>
      <patternFill patternType="solid">
        <fgColor theme="0" tint="-0.14999847407452621"/>
        <bgColor indexed="64"/>
      </patternFill>
    </fill>
    <fill>
      <patternFill patternType="solid">
        <fgColor indexed="15"/>
        <bgColor indexed="64"/>
      </patternFill>
    </fill>
    <fill>
      <patternFill patternType="solid">
        <fgColor rgb="FFFF0000"/>
        <bgColor indexed="64"/>
      </patternFill>
    </fill>
    <fill>
      <patternFill patternType="solid">
        <fgColor rgb="FFFFCC99"/>
        <bgColor indexed="64"/>
      </patternFill>
    </fill>
    <fill>
      <patternFill patternType="solid">
        <fgColor rgb="FFFFCC00"/>
        <bgColor indexed="64"/>
      </patternFill>
    </fill>
    <fill>
      <patternFill patternType="solid">
        <fgColor rgb="FF3366FF"/>
        <bgColor indexed="64"/>
      </patternFill>
    </fill>
    <fill>
      <patternFill patternType="solid">
        <fgColor rgb="FF99CC00"/>
        <bgColor indexed="64"/>
      </patternFill>
    </fill>
    <fill>
      <patternFill patternType="solid">
        <fgColor rgb="FFFFFF00"/>
        <bgColor indexed="64"/>
      </patternFill>
    </fill>
    <fill>
      <patternFill patternType="solid">
        <fgColor indexed="50"/>
        <bgColor indexed="64"/>
      </patternFill>
    </fill>
    <fill>
      <patternFill patternType="solid">
        <fgColor theme="5" tint="0.39997558519241921"/>
        <bgColor indexed="64"/>
      </patternFill>
    </fill>
    <fill>
      <patternFill patternType="solid">
        <fgColor indexed="48"/>
        <bgColor indexed="64"/>
      </patternFill>
    </fill>
    <fill>
      <patternFill patternType="solid">
        <fgColor indexed="57"/>
        <bgColor indexed="64"/>
      </patternFill>
    </fill>
    <fill>
      <patternFill patternType="solid">
        <fgColor indexed="13"/>
        <bgColor indexed="64"/>
      </patternFill>
    </fill>
    <fill>
      <patternFill patternType="solid">
        <fgColor indexed="45"/>
        <bgColor indexed="64"/>
      </patternFill>
    </fill>
    <fill>
      <patternFill patternType="solid">
        <fgColor indexed="14"/>
        <bgColor indexed="64"/>
      </patternFill>
    </fill>
    <fill>
      <patternFill patternType="solid">
        <fgColor indexed="11"/>
        <bgColor indexed="64"/>
      </patternFill>
    </fill>
    <fill>
      <patternFill patternType="solid">
        <fgColor rgb="FF00FF00"/>
        <bgColor indexed="64"/>
      </patternFill>
    </fill>
    <fill>
      <patternFill patternType="solid">
        <fgColor rgb="FF00FFFF"/>
        <bgColor indexed="64"/>
      </patternFill>
    </fill>
    <fill>
      <patternFill patternType="solid">
        <fgColor indexed="43"/>
        <bgColor indexed="64"/>
      </patternFill>
    </fill>
    <fill>
      <patternFill patternType="solid">
        <fgColor theme="0" tint="-0.249977111117893"/>
        <bgColor indexed="64"/>
      </patternFill>
    </fill>
    <fill>
      <patternFill patternType="solid">
        <fgColor theme="9" tint="0.59999389629810485"/>
        <bgColor indexed="64"/>
      </patternFill>
    </fill>
  </fills>
  <borders count="1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xf numFmtId="0" fontId="10" fillId="0" borderId="0"/>
  </cellStyleXfs>
  <cellXfs count="132">
    <xf numFmtId="0" fontId="0" fillId="0" borderId="0" xfId="0"/>
    <xf numFmtId="0" fontId="10" fillId="0" borderId="0" xfId="2"/>
    <xf numFmtId="0" fontId="10" fillId="0" borderId="0" xfId="2" applyAlignment="1">
      <alignment horizontal="left"/>
    </xf>
    <xf numFmtId="0" fontId="10" fillId="11" borderId="0" xfId="2" applyFill="1"/>
    <xf numFmtId="0" fontId="10" fillId="10" borderId="0" xfId="2" applyFill="1"/>
    <xf numFmtId="0" fontId="5" fillId="0" borderId="0" xfId="2" applyFont="1" applyAlignment="1">
      <alignment horizontal="center" wrapText="1"/>
    </xf>
    <xf numFmtId="0" fontId="5" fillId="0" borderId="0" xfId="2" applyFont="1" applyAlignment="1">
      <alignment horizontal="right"/>
    </xf>
    <xf numFmtId="0" fontId="5" fillId="0" borderId="18" xfId="2" applyFont="1" applyBorder="1"/>
    <xf numFmtId="0" fontId="5" fillId="0" borderId="17" xfId="2" applyFont="1" applyBorder="1"/>
    <xf numFmtId="164" fontId="5" fillId="0" borderId="2" xfId="2" applyNumberFormat="1" applyFont="1" applyBorder="1"/>
    <xf numFmtId="164" fontId="5" fillId="0" borderId="0" xfId="2" applyNumberFormat="1" applyFont="1"/>
    <xf numFmtId="0" fontId="5" fillId="0" borderId="4" xfId="2" applyFont="1" applyBorder="1" applyAlignment="1">
      <alignment horizontal="center"/>
    </xf>
    <xf numFmtId="0" fontId="5" fillId="0" borderId="15" xfId="2" applyFont="1" applyBorder="1" applyAlignment="1">
      <alignment horizontal="center"/>
    </xf>
    <xf numFmtId="0" fontId="2" fillId="0" borderId="15" xfId="2" applyFont="1" applyBorder="1"/>
    <xf numFmtId="0" fontId="10" fillId="0" borderId="14" xfId="2" applyBorder="1"/>
    <xf numFmtId="0" fontId="10" fillId="0" borderId="12" xfId="2" applyBorder="1"/>
    <xf numFmtId="0" fontId="10" fillId="0" borderId="11" xfId="2" applyBorder="1"/>
    <xf numFmtId="0" fontId="10" fillId="3" borderId="11" xfId="2" applyFill="1" applyBorder="1"/>
    <xf numFmtId="0" fontId="10" fillId="0" borderId="13" xfId="2" applyBorder="1"/>
    <xf numFmtId="0" fontId="10" fillId="0" borderId="10" xfId="2" applyBorder="1"/>
    <xf numFmtId="164" fontId="10" fillId="0" borderId="9" xfId="2" applyNumberFormat="1" applyBorder="1"/>
    <xf numFmtId="164" fontId="10" fillId="0" borderId="7" xfId="2" applyNumberFormat="1" applyBorder="1"/>
    <xf numFmtId="164" fontId="10" fillId="0" borderId="6" xfId="2" applyNumberFormat="1" applyBorder="1"/>
    <xf numFmtId="164" fontId="10" fillId="3" borderId="6" xfId="2" applyNumberFormat="1" applyFill="1" applyBorder="1"/>
    <xf numFmtId="164" fontId="10" fillId="0" borderId="8" xfId="2" applyNumberFormat="1" applyBorder="1"/>
    <xf numFmtId="0" fontId="10" fillId="0" borderId="6" xfId="2" applyBorder="1"/>
    <xf numFmtId="0" fontId="10" fillId="0" borderId="5" xfId="2" applyBorder="1"/>
    <xf numFmtId="0" fontId="10" fillId="0" borderId="2" xfId="2" applyBorder="1"/>
    <xf numFmtId="0" fontId="10" fillId="0" borderId="1" xfId="2" applyBorder="1"/>
    <xf numFmtId="0" fontId="10" fillId="3" borderId="0" xfId="2" applyFill="1"/>
    <xf numFmtId="0" fontId="3" fillId="0" borderId="0" xfId="2" applyFont="1"/>
    <xf numFmtId="0" fontId="10" fillId="0" borderId="0" xfId="2" applyAlignment="1">
      <alignment horizontal="center" vertical="center" wrapText="1"/>
    </xf>
    <xf numFmtId="0" fontId="3" fillId="12" borderId="0" xfId="2" applyFont="1" applyFill="1" applyAlignment="1">
      <alignment horizontal="left"/>
    </xf>
    <xf numFmtId="0" fontId="3" fillId="8" borderId="0" xfId="2" applyFont="1" applyFill="1" applyAlignment="1">
      <alignment horizontal="left"/>
    </xf>
    <xf numFmtId="0" fontId="10" fillId="9" borderId="0" xfId="2" applyFill="1" applyAlignment="1">
      <alignment horizontal="left"/>
    </xf>
    <xf numFmtId="0" fontId="3" fillId="12" borderId="0" xfId="2" applyFont="1" applyFill="1"/>
    <xf numFmtId="0" fontId="3" fillId="13" borderId="0" xfId="2" applyFont="1" applyFill="1" applyAlignment="1">
      <alignment horizontal="left"/>
    </xf>
    <xf numFmtId="0" fontId="3" fillId="0" borderId="0" xfId="2" applyFont="1" applyAlignment="1">
      <alignment horizontal="left"/>
    </xf>
    <xf numFmtId="0" fontId="10" fillId="7" borderId="2" xfId="2" applyFill="1" applyBorder="1"/>
    <xf numFmtId="0" fontId="3" fillId="7" borderId="0" xfId="2" applyFont="1" applyFill="1" applyAlignment="1">
      <alignment horizontal="center" vertical="center" wrapText="1"/>
    </xf>
    <xf numFmtId="0" fontId="3" fillId="7" borderId="0" xfId="2" applyFont="1" applyFill="1" applyAlignment="1">
      <alignment horizontal="right" vertical="center" wrapText="1"/>
    </xf>
    <xf numFmtId="0" fontId="10" fillId="4" borderId="0" xfId="2" applyFill="1"/>
    <xf numFmtId="0" fontId="10" fillId="4" borderId="0" xfId="2" applyFill="1" applyAlignment="1">
      <alignment horizontal="left"/>
    </xf>
    <xf numFmtId="0" fontId="3" fillId="14" borderId="0" xfId="2" applyFont="1" applyFill="1" applyAlignment="1">
      <alignment horizontal="left"/>
    </xf>
    <xf numFmtId="0" fontId="10" fillId="7" borderId="1" xfId="2" applyFill="1" applyBorder="1"/>
    <xf numFmtId="0" fontId="10" fillId="7" borderId="0" xfId="2" applyFill="1"/>
    <xf numFmtId="0" fontId="4" fillId="7" borderId="0" xfId="2" applyFont="1" applyFill="1"/>
    <xf numFmtId="0" fontId="3" fillId="7" borderId="0" xfId="2" applyFont="1" applyFill="1"/>
    <xf numFmtId="0" fontId="10" fillId="9" borderId="0" xfId="2" applyFill="1"/>
    <xf numFmtId="0" fontId="10" fillId="13" borderId="0" xfId="2" applyFill="1" applyAlignment="1">
      <alignment horizontal="left"/>
    </xf>
    <xf numFmtId="0" fontId="10" fillId="12" borderId="0" xfId="2" applyFill="1"/>
    <xf numFmtId="0" fontId="10" fillId="15" borderId="0" xfId="2" applyFill="1"/>
    <xf numFmtId="0" fontId="10" fillId="14" borderId="0" xfId="2" applyFill="1"/>
    <xf numFmtId="0" fontId="10" fillId="16" borderId="0" xfId="2" applyFill="1"/>
    <xf numFmtId="0" fontId="10" fillId="13" borderId="0" xfId="2" applyFill="1"/>
    <xf numFmtId="0" fontId="10" fillId="5" borderId="0" xfId="2" applyFill="1"/>
    <xf numFmtId="0" fontId="10" fillId="12" borderId="0" xfId="2" applyFill="1" applyAlignment="1">
      <alignment horizontal="left"/>
    </xf>
    <xf numFmtId="0" fontId="10" fillId="17" borderId="0" xfId="2" applyFill="1" applyAlignment="1">
      <alignment horizontal="left"/>
    </xf>
    <xf numFmtId="0" fontId="11" fillId="0" borderId="0" xfId="2" applyFont="1"/>
    <xf numFmtId="0" fontId="10" fillId="18" borderId="0" xfId="2" applyFill="1" applyAlignment="1">
      <alignment horizontal="left"/>
    </xf>
    <xf numFmtId="0" fontId="10" fillId="19" borderId="0" xfId="2" applyFill="1" applyAlignment="1">
      <alignment horizontal="left"/>
    </xf>
    <xf numFmtId="0" fontId="10" fillId="18" borderId="0" xfId="2" applyFill="1"/>
    <xf numFmtId="0" fontId="3" fillId="0" borderId="0" xfId="2" applyFont="1" applyAlignment="1">
      <alignment vertical="top" wrapText="1"/>
    </xf>
    <xf numFmtId="0" fontId="10" fillId="20" borderId="0" xfId="2" applyFill="1"/>
    <xf numFmtId="0" fontId="10" fillId="19" borderId="0" xfId="2" applyFill="1"/>
    <xf numFmtId="0" fontId="10" fillId="5" borderId="0" xfId="2" applyFill="1" applyAlignment="1">
      <alignment horizontal="left"/>
    </xf>
    <xf numFmtId="0" fontId="10" fillId="17" borderId="0" xfId="2" applyFill="1"/>
    <xf numFmtId="0" fontId="10" fillId="21" borderId="0" xfId="2" applyFill="1"/>
    <xf numFmtId="0" fontId="10" fillId="6" borderId="0" xfId="2" applyFill="1"/>
    <xf numFmtId="0" fontId="10" fillId="2" borderId="0" xfId="2" applyFill="1"/>
    <xf numFmtId="0" fontId="10" fillId="0" borderId="1" xfId="2" applyBorder="1" applyAlignment="1">
      <alignment horizontal="center"/>
    </xf>
    <xf numFmtId="0" fontId="10" fillId="0" borderId="2" xfId="2" applyBorder="1" applyAlignment="1">
      <alignment horizontal="right"/>
    </xf>
    <xf numFmtId="0" fontId="3" fillId="4" borderId="0" xfId="2" applyFont="1" applyFill="1" applyAlignment="1">
      <alignment horizontal="left"/>
    </xf>
    <xf numFmtId="0" fontId="10" fillId="22" borderId="0" xfId="2" applyFill="1"/>
    <xf numFmtId="0" fontId="10" fillId="0" borderId="2" xfId="2" applyBorder="1" applyAlignment="1">
      <alignment horizontal="center"/>
    </xf>
    <xf numFmtId="0" fontId="3" fillId="0" borderId="0" xfId="2" applyFont="1" applyAlignment="1">
      <alignment horizontal="right"/>
    </xf>
    <xf numFmtId="0" fontId="3" fillId="21" borderId="0" xfId="2" applyFont="1" applyFill="1" applyAlignment="1">
      <alignment horizontal="left"/>
    </xf>
    <xf numFmtId="0" fontId="3" fillId="0" borderId="2" xfId="2" applyFont="1" applyBorder="1" applyAlignment="1">
      <alignment horizontal="right"/>
    </xf>
    <xf numFmtId="0" fontId="3" fillId="0" borderId="1" xfId="2" applyFont="1" applyBorder="1" applyAlignment="1">
      <alignment horizontal="right"/>
    </xf>
    <xf numFmtId="0" fontId="3" fillId="2" borderId="0" xfId="2" applyFont="1" applyFill="1" applyAlignment="1">
      <alignment horizontal="right"/>
    </xf>
    <xf numFmtId="0" fontId="3" fillId="3" borderId="0" xfId="2" applyFont="1" applyFill="1" applyAlignment="1">
      <alignment horizontal="right"/>
    </xf>
    <xf numFmtId="0" fontId="3" fillId="22" borderId="0" xfId="2" applyFont="1" applyFill="1" applyAlignment="1">
      <alignment horizontal="left"/>
    </xf>
    <xf numFmtId="0" fontId="2" fillId="0" borderId="0" xfId="2" applyFont="1" applyAlignment="1">
      <alignment horizontal="center"/>
    </xf>
    <xf numFmtId="0" fontId="2" fillId="0" borderId="0" xfId="2" applyFont="1" applyAlignment="1">
      <alignment horizontal="left"/>
    </xf>
    <xf numFmtId="0" fontId="2" fillId="0" borderId="2" xfId="2" applyFont="1" applyBorder="1" applyAlignment="1">
      <alignment horizontal="center"/>
    </xf>
    <xf numFmtId="0" fontId="2" fillId="0" borderId="1" xfId="2" applyFont="1" applyBorder="1" applyAlignment="1">
      <alignment horizontal="center"/>
    </xf>
    <xf numFmtId="0" fontId="2" fillId="3" borderId="0" xfId="2" applyFont="1" applyFill="1" applyAlignment="1">
      <alignment horizontal="center"/>
    </xf>
    <xf numFmtId="0" fontId="10" fillId="23" borderId="0" xfId="2" applyFill="1"/>
    <xf numFmtId="0" fontId="3" fillId="24" borderId="0" xfId="2" applyFont="1" applyFill="1"/>
    <xf numFmtId="0" fontId="10" fillId="0" borderId="18" xfId="2" applyBorder="1"/>
    <xf numFmtId="0" fontId="10" fillId="0" borderId="17" xfId="2" applyBorder="1"/>
    <xf numFmtId="0" fontId="10" fillId="0" borderId="16" xfId="2" applyBorder="1"/>
    <xf numFmtId="0" fontId="3" fillId="4" borderId="0" xfId="2" applyFont="1" applyFill="1"/>
    <xf numFmtId="0" fontId="10" fillId="25" borderId="2" xfId="2" applyFill="1" applyBorder="1"/>
    <xf numFmtId="0" fontId="10" fillId="25" borderId="0" xfId="2" applyFill="1"/>
    <xf numFmtId="0" fontId="10" fillId="25" borderId="1" xfId="2" applyFill="1" applyBorder="1"/>
    <xf numFmtId="0" fontId="2" fillId="0" borderId="4" xfId="2" applyFont="1" applyBorder="1" applyAlignment="1">
      <alignment horizontal="center"/>
    </xf>
    <xf numFmtId="0" fontId="10" fillId="0" borderId="3" xfId="2" applyBorder="1"/>
    <xf numFmtId="0" fontId="10" fillId="0" borderId="0" xfId="2" applyAlignment="1">
      <alignment horizontal="center"/>
    </xf>
    <xf numFmtId="164" fontId="3" fillId="0" borderId="0" xfId="2" applyNumberFormat="1" applyFont="1" applyAlignment="1">
      <alignment horizontal="right"/>
    </xf>
    <xf numFmtId="0" fontId="4" fillId="0" borderId="0" xfId="2" applyFont="1" applyAlignment="1">
      <alignment horizontal="right"/>
    </xf>
    <xf numFmtId="0" fontId="4" fillId="0" borderId="0" xfId="2" applyFont="1"/>
    <xf numFmtId="0" fontId="3" fillId="26" borderId="0" xfId="2" applyFont="1" applyFill="1"/>
    <xf numFmtId="0" fontId="4" fillId="0" borderId="0" xfId="2" applyFont="1" applyAlignment="1">
      <alignment horizontal="center"/>
    </xf>
    <xf numFmtId="0" fontId="3" fillId="14" borderId="0" xfId="2" applyFont="1" applyFill="1"/>
    <xf numFmtId="0" fontId="3" fillId="9" borderId="0" xfId="2" applyFont="1" applyFill="1" applyAlignment="1">
      <alignment horizontal="left"/>
    </xf>
    <xf numFmtId="0" fontId="3" fillId="21" borderId="0" xfId="2" applyFont="1" applyFill="1"/>
    <xf numFmtId="0" fontId="3" fillId="10" borderId="0" xfId="2" applyFont="1" applyFill="1"/>
    <xf numFmtId="0" fontId="3" fillId="9" borderId="0" xfId="2" applyFont="1" applyFill="1"/>
    <xf numFmtId="0" fontId="3" fillId="0" borderId="1" xfId="2" applyFont="1" applyBorder="1"/>
    <xf numFmtId="0" fontId="3" fillId="0" borderId="0" xfId="2" applyFont="1" applyAlignment="1">
      <alignment horizontal="center" vertical="center" wrapText="1"/>
    </xf>
    <xf numFmtId="0" fontId="3" fillId="0" borderId="0" xfId="0" applyFont="1" applyAlignment="1">
      <alignment vertical="top" wrapText="1"/>
    </xf>
    <xf numFmtId="0" fontId="3" fillId="27" borderId="0" xfId="2" applyFont="1" applyFill="1"/>
    <xf numFmtId="0" fontId="3" fillId="25" borderId="1" xfId="2" applyFont="1" applyFill="1" applyBorder="1"/>
    <xf numFmtId="2" fontId="10" fillId="0" borderId="0" xfId="2" applyNumberFormat="1"/>
    <xf numFmtId="0" fontId="3" fillId="15" borderId="0" xfId="2" applyFont="1" applyFill="1"/>
    <xf numFmtId="0" fontId="3" fillId="0" borderId="0" xfId="0" applyFont="1"/>
    <xf numFmtId="0" fontId="3" fillId="17" borderId="0" xfId="2" applyFont="1" applyFill="1"/>
    <xf numFmtId="0" fontId="3" fillId="17" borderId="0" xfId="2" applyFont="1" applyFill="1" applyAlignment="1">
      <alignment horizontal="left"/>
    </xf>
    <xf numFmtId="0" fontId="3" fillId="18" borderId="0" xfId="2" applyFont="1" applyFill="1" applyAlignment="1">
      <alignment horizontal="left"/>
    </xf>
    <xf numFmtId="0" fontId="2" fillId="0" borderId="3" xfId="2" applyFont="1" applyBorder="1" applyAlignment="1">
      <alignment horizontal="center"/>
    </xf>
    <xf numFmtId="0" fontId="2" fillId="0" borderId="4" xfId="2" applyFont="1" applyBorder="1" applyAlignment="1">
      <alignment horizontal="center"/>
    </xf>
    <xf numFmtId="0" fontId="5" fillId="0" borderId="3" xfId="2" applyFont="1" applyBorder="1" applyAlignment="1">
      <alignment horizontal="center"/>
    </xf>
    <xf numFmtId="0" fontId="5" fillId="0" borderId="15" xfId="2" applyFont="1" applyBorder="1" applyAlignment="1">
      <alignment horizontal="center"/>
    </xf>
    <xf numFmtId="0" fontId="5" fillId="0" borderId="1" xfId="2" applyFont="1" applyBorder="1" applyAlignment="1">
      <alignment horizontal="center"/>
    </xf>
    <xf numFmtId="0" fontId="5" fillId="0" borderId="0" xfId="2" applyFont="1" applyAlignment="1">
      <alignment horizontal="center"/>
    </xf>
    <xf numFmtId="0" fontId="5" fillId="0" borderId="16" xfId="2" applyFont="1" applyBorder="1" applyAlignment="1">
      <alignment horizontal="center"/>
    </xf>
    <xf numFmtId="0" fontId="5" fillId="0" borderId="17" xfId="2" applyFont="1" applyBorder="1" applyAlignment="1">
      <alignment horizontal="center"/>
    </xf>
    <xf numFmtId="0" fontId="2" fillId="0" borderId="0" xfId="2" applyFont="1" applyAlignment="1">
      <alignment horizontal="center"/>
    </xf>
    <xf numFmtId="0" fontId="2" fillId="0" borderId="2" xfId="2" applyFont="1" applyBorder="1" applyAlignment="1">
      <alignment horizontal="center"/>
    </xf>
    <xf numFmtId="0" fontId="3" fillId="7" borderId="0" xfId="2" applyFont="1" applyFill="1" applyAlignment="1">
      <alignment horizontal="center" vertical="center" wrapText="1"/>
    </xf>
    <xf numFmtId="0" fontId="10" fillId="7" borderId="0" xfId="2" applyFill="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83850921158619E-2"/>
          <c:y val="7.0135824085990617E-2"/>
          <c:w val="0.69017379999875816"/>
          <c:h val="0.69909579492164842"/>
        </c:manualLayout>
      </c:layout>
      <c:barChart>
        <c:barDir val="col"/>
        <c:grouping val="clustered"/>
        <c:varyColors val="0"/>
        <c:ser>
          <c:idx val="0"/>
          <c:order val="0"/>
          <c:tx>
            <c:strRef>
              <c:f>' Table until 2024'!$E$3</c:f>
              <c:strCache>
                <c:ptCount val="1"/>
                <c:pt idx="0">
                  <c:v>Senile decay</c:v>
                </c:pt>
              </c:strCache>
            </c:strRef>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2024'!$F$3:$G$3</c:f>
              <c:numCache>
                <c:formatCode>General</c:formatCode>
                <c:ptCount val="2"/>
                <c:pt idx="0">
                  <c:v>14</c:v>
                </c:pt>
                <c:pt idx="1">
                  <c:v>10</c:v>
                </c:pt>
              </c:numCache>
            </c:numRef>
          </c:val>
          <c:extLst>
            <c:ext xmlns:c16="http://schemas.microsoft.com/office/drawing/2014/chart" uri="{C3380CC4-5D6E-409C-BE32-E72D297353CC}">
              <c16:uniqueId val="{00000000-12EF-4122-9B6B-E0ADE921EDF2}"/>
            </c:ext>
          </c:extLst>
        </c:ser>
        <c:ser>
          <c:idx val="1"/>
          <c:order val="1"/>
          <c:tx>
            <c:strRef>
              <c:f>' Table until 2024'!$E$4</c:f>
              <c:strCache>
                <c:ptCount val="1"/>
                <c:pt idx="0">
                  <c:v>Aspergillosis</c:v>
                </c:pt>
              </c:strCache>
            </c:strRef>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2024'!$F$4:$G$4</c:f>
              <c:numCache>
                <c:formatCode>General</c:formatCode>
                <c:ptCount val="2"/>
                <c:pt idx="0">
                  <c:v>20</c:v>
                </c:pt>
                <c:pt idx="1">
                  <c:v>24</c:v>
                </c:pt>
              </c:numCache>
            </c:numRef>
          </c:val>
          <c:extLst>
            <c:ext xmlns:c16="http://schemas.microsoft.com/office/drawing/2014/chart" uri="{C3380CC4-5D6E-409C-BE32-E72D297353CC}">
              <c16:uniqueId val="{00000001-12EF-4122-9B6B-E0ADE921EDF2}"/>
            </c:ext>
          </c:extLst>
        </c:ser>
        <c:ser>
          <c:idx val="2"/>
          <c:order val="2"/>
          <c:tx>
            <c:strRef>
              <c:f>' Table until 2024'!$E$5</c:f>
              <c:strCache>
                <c:ptCount val="1"/>
                <c:pt idx="0">
                  <c:v>Aspergillosis-divers</c:v>
                </c:pt>
              </c:strCache>
            </c:strRef>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2024'!$F$5:$G$5</c:f>
              <c:numCache>
                <c:formatCode>General</c:formatCode>
                <c:ptCount val="2"/>
                <c:pt idx="0">
                  <c:v>15</c:v>
                </c:pt>
                <c:pt idx="1">
                  <c:v>4</c:v>
                </c:pt>
              </c:numCache>
            </c:numRef>
          </c:val>
          <c:extLst>
            <c:ext xmlns:c16="http://schemas.microsoft.com/office/drawing/2014/chart" uri="{C3380CC4-5D6E-409C-BE32-E72D297353CC}">
              <c16:uniqueId val="{00000002-12EF-4122-9B6B-E0ADE921EDF2}"/>
            </c:ext>
          </c:extLst>
        </c:ser>
        <c:ser>
          <c:idx val="3"/>
          <c:order val="3"/>
          <c:tx>
            <c:strRef>
              <c:f>' Table until 2024'!$E$6</c:f>
              <c:strCache>
                <c:ptCount val="1"/>
                <c:pt idx="0">
                  <c:v>Trauma</c:v>
                </c:pt>
              </c:strCache>
            </c:strRef>
          </c:tx>
          <c:spPr>
            <a:solidFill>
              <a:srgbClr val="808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2024'!$F$6:$G$6</c:f>
              <c:numCache>
                <c:formatCode>General</c:formatCode>
                <c:ptCount val="2"/>
                <c:pt idx="0">
                  <c:v>4</c:v>
                </c:pt>
                <c:pt idx="1">
                  <c:v>19</c:v>
                </c:pt>
              </c:numCache>
            </c:numRef>
          </c:val>
          <c:extLst>
            <c:ext xmlns:c16="http://schemas.microsoft.com/office/drawing/2014/chart" uri="{C3380CC4-5D6E-409C-BE32-E72D297353CC}">
              <c16:uniqueId val="{00000003-12EF-4122-9B6B-E0ADE921EDF2}"/>
            </c:ext>
          </c:extLst>
        </c:ser>
        <c:ser>
          <c:idx val="4"/>
          <c:order val="4"/>
          <c:tx>
            <c:strRef>
              <c:f>' Table until 2024'!$E$7</c:f>
              <c:strCache>
                <c:ptCount val="1"/>
                <c:pt idx="0">
                  <c:v>Poisoning</c:v>
                </c:pt>
              </c:strCache>
            </c:strRef>
          </c:tx>
          <c:spPr>
            <a:solidFill>
              <a:srgbClr val="3399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2024'!$F$7:$G$7</c:f>
              <c:numCache>
                <c:formatCode>General</c:formatCode>
                <c:ptCount val="2"/>
                <c:pt idx="0">
                  <c:v>1</c:v>
                </c:pt>
                <c:pt idx="1">
                  <c:v>14</c:v>
                </c:pt>
              </c:numCache>
            </c:numRef>
          </c:val>
          <c:extLst>
            <c:ext xmlns:c16="http://schemas.microsoft.com/office/drawing/2014/chart" uri="{C3380CC4-5D6E-409C-BE32-E72D297353CC}">
              <c16:uniqueId val="{00000004-12EF-4122-9B6B-E0ADE921EDF2}"/>
            </c:ext>
          </c:extLst>
        </c:ser>
        <c:ser>
          <c:idx val="5"/>
          <c:order val="5"/>
          <c:tx>
            <c:strRef>
              <c:f>' Table until 2024'!$E$8</c:f>
              <c:strCache>
                <c:ptCount val="1"/>
                <c:pt idx="0">
                  <c:v>Foreign body</c:v>
                </c:pt>
              </c:strCache>
            </c:strRef>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2024'!$F$8:$G$8</c:f>
              <c:numCache>
                <c:formatCode>General</c:formatCode>
                <c:ptCount val="2"/>
                <c:pt idx="0">
                  <c:v>0</c:v>
                </c:pt>
                <c:pt idx="1">
                  <c:v>3</c:v>
                </c:pt>
              </c:numCache>
            </c:numRef>
          </c:val>
          <c:extLst>
            <c:ext xmlns:c16="http://schemas.microsoft.com/office/drawing/2014/chart" uri="{C3380CC4-5D6E-409C-BE32-E72D297353CC}">
              <c16:uniqueId val="{00000005-12EF-4122-9B6B-E0ADE921EDF2}"/>
            </c:ext>
          </c:extLst>
        </c:ser>
        <c:ser>
          <c:idx val="6"/>
          <c:order val="6"/>
          <c:tx>
            <c:strRef>
              <c:f>' Table until 2024'!$E$9</c:f>
              <c:strCache>
                <c:ptCount val="1"/>
                <c:pt idx="0">
                  <c:v>Unknown</c:v>
                </c:pt>
              </c:strCache>
            </c:strRef>
          </c:tx>
          <c:spPr>
            <a:solidFill>
              <a:srgbClr val="FF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2024'!$F$9:$G$9</c:f>
              <c:numCache>
                <c:formatCode>General</c:formatCode>
                <c:ptCount val="2"/>
                <c:pt idx="0">
                  <c:v>0</c:v>
                </c:pt>
                <c:pt idx="1">
                  <c:v>10</c:v>
                </c:pt>
              </c:numCache>
            </c:numRef>
          </c:val>
          <c:extLst>
            <c:ext xmlns:c16="http://schemas.microsoft.com/office/drawing/2014/chart" uri="{C3380CC4-5D6E-409C-BE32-E72D297353CC}">
              <c16:uniqueId val="{00000006-12EF-4122-9B6B-E0ADE921EDF2}"/>
            </c:ext>
          </c:extLst>
        </c:ser>
        <c:ser>
          <c:idx val="7"/>
          <c:order val="7"/>
          <c:tx>
            <c:strRef>
              <c:f>' Table until 2024'!$E$10</c:f>
              <c:strCache>
                <c:ptCount val="1"/>
                <c:pt idx="0">
                  <c:v>Others</c:v>
                </c:pt>
              </c:strCache>
            </c:strRef>
          </c:tx>
          <c:spPr>
            <a:solidFill>
              <a:srgbClr val="3366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2024'!$F$10:$G$10</c:f>
              <c:numCache>
                <c:formatCode>General</c:formatCode>
                <c:ptCount val="2"/>
                <c:pt idx="0">
                  <c:v>19</c:v>
                </c:pt>
                <c:pt idx="1">
                  <c:v>29</c:v>
                </c:pt>
              </c:numCache>
            </c:numRef>
          </c:val>
          <c:extLst>
            <c:ext xmlns:c16="http://schemas.microsoft.com/office/drawing/2014/chart" uri="{C3380CC4-5D6E-409C-BE32-E72D297353CC}">
              <c16:uniqueId val="{00000007-12EF-4122-9B6B-E0ADE921EDF2}"/>
            </c:ext>
          </c:extLst>
        </c:ser>
        <c:ser>
          <c:idx val="8"/>
          <c:order val="8"/>
          <c:tx>
            <c:strRef>
              <c:f>' Table until 2024'!$E$11</c:f>
              <c:strCache>
                <c:ptCount val="1"/>
                <c:pt idx="0">
                  <c:v>West Nile Virus-divers</c:v>
                </c:pt>
              </c:strCache>
            </c:strRef>
          </c:tx>
          <c:spPr>
            <a:solidFill>
              <a:srgbClr val="00B0F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5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2024'!$F$11:$G$11</c:f>
              <c:numCache>
                <c:formatCode>General</c:formatCode>
                <c:ptCount val="2"/>
                <c:pt idx="0">
                  <c:v>7</c:v>
                </c:pt>
                <c:pt idx="1">
                  <c:v>3</c:v>
                </c:pt>
              </c:numCache>
            </c:numRef>
          </c:val>
          <c:extLst>
            <c:ext xmlns:c16="http://schemas.microsoft.com/office/drawing/2014/chart" uri="{C3380CC4-5D6E-409C-BE32-E72D297353CC}">
              <c16:uniqueId val="{00000008-12EF-4122-9B6B-E0ADE921EDF2}"/>
            </c:ext>
          </c:extLst>
        </c:ser>
        <c:ser>
          <c:idx val="9"/>
          <c:order val="9"/>
          <c:tx>
            <c:strRef>
              <c:f>' Table until 2024'!$E$12</c:f>
              <c:strCache>
                <c:ptCount val="1"/>
                <c:pt idx="0">
                  <c:v>Bird flu</c:v>
                </c:pt>
              </c:strCache>
            </c:strRef>
          </c:tx>
          <c:spPr>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Table until 2024'!$F$1:$G$2</c:f>
              <c:strCache>
                <c:ptCount val="2"/>
                <c:pt idx="0">
                  <c:v>RFZ/CCG/CFV</c:v>
                </c:pt>
                <c:pt idx="1">
                  <c:v>ZOOS</c:v>
                </c:pt>
              </c:strCache>
            </c:strRef>
          </c:cat>
          <c:val>
            <c:numRef>
              <c:f>' Table until 2024'!$F$12:$G$12</c:f>
              <c:numCache>
                <c:formatCode>General</c:formatCode>
                <c:ptCount val="2"/>
                <c:pt idx="0">
                  <c:v>0</c:v>
                </c:pt>
                <c:pt idx="1">
                  <c:v>1</c:v>
                </c:pt>
              </c:numCache>
            </c:numRef>
          </c:val>
          <c:extLst>
            <c:ext xmlns:c16="http://schemas.microsoft.com/office/drawing/2014/chart" uri="{C3380CC4-5D6E-409C-BE32-E72D297353CC}">
              <c16:uniqueId val="{00000000-6D76-4BA0-B5E2-585D9227B2C0}"/>
            </c:ext>
          </c:extLst>
        </c:ser>
        <c:dLbls>
          <c:showLegendKey val="0"/>
          <c:showVal val="0"/>
          <c:showCatName val="0"/>
          <c:showSerName val="0"/>
          <c:showPercent val="0"/>
          <c:showBubbleSize val="0"/>
        </c:dLbls>
        <c:gapWidth val="150"/>
        <c:axId val="65521152"/>
        <c:axId val="65522688"/>
      </c:barChart>
      <c:catAx>
        <c:axId val="65521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675" b="1" i="0" u="none" strike="noStrike" baseline="0">
                <a:solidFill>
                  <a:srgbClr val="000000"/>
                </a:solidFill>
                <a:latin typeface="Arial"/>
                <a:ea typeface="Arial"/>
                <a:cs typeface="Arial"/>
              </a:defRPr>
            </a:pPr>
            <a:endParaRPr lang="es-ES"/>
          </a:p>
        </c:txPr>
        <c:crossAx val="65522688"/>
        <c:crosses val="autoZero"/>
        <c:auto val="1"/>
        <c:lblAlgn val="ctr"/>
        <c:lblOffset val="100"/>
        <c:tickLblSkip val="1"/>
        <c:tickMarkSkip val="1"/>
        <c:noMultiLvlLbl val="0"/>
      </c:catAx>
      <c:valAx>
        <c:axId val="65522688"/>
        <c:scaling>
          <c:orientation val="minMax"/>
          <c:max val="3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s-ES"/>
          </a:p>
        </c:txPr>
        <c:crossAx val="65521152"/>
        <c:crosses val="autoZero"/>
        <c:crossBetween val="between"/>
      </c:valAx>
      <c:spPr>
        <a:noFill/>
        <a:ln w="25400">
          <a:noFill/>
        </a:ln>
      </c:spPr>
    </c:plotArea>
    <c:legend>
      <c:legendPos val="r"/>
      <c:layout>
        <c:manualLayout>
          <c:xMode val="edge"/>
          <c:yMode val="edge"/>
          <c:x val="0.76647447392775325"/>
          <c:y val="3.2624671916010498E-2"/>
          <c:w val="0.17552082290291748"/>
          <c:h val="0.62284906694355513"/>
        </c:manualLayout>
      </c:layout>
      <c:overlay val="0"/>
      <c:spPr>
        <a:gradFill rotWithShape="0">
          <a:gsLst>
            <a:gs pos="0">
              <a:srgbClr val="CCFFCC">
                <a:gamma/>
                <a:shade val="86275"/>
                <a:invGamma/>
              </a:srgbClr>
            </a:gs>
            <a:gs pos="50000">
              <a:srgbClr val="CCFFCC"/>
            </a:gs>
            <a:gs pos="100000">
              <a:srgbClr val="CCFFCC">
                <a:gamma/>
                <a:shade val="86275"/>
                <a:invGamma/>
              </a:srgbClr>
            </a:gs>
          </a:gsLst>
          <a:lin ang="5400000" scaled="1"/>
        </a:gradFill>
        <a:ln w="3175">
          <a:solidFill>
            <a:srgbClr val="000000"/>
          </a:solidFill>
          <a:prstDash val="solid"/>
        </a:ln>
      </c:spPr>
      <c:txPr>
        <a:bodyPr/>
        <a:lstStyle/>
        <a:p>
          <a:pPr>
            <a:defRPr sz="995" b="0" i="0" u="none" strike="noStrike" baseline="0">
              <a:solidFill>
                <a:srgbClr val="000000"/>
              </a:solidFill>
              <a:latin typeface="Arial"/>
              <a:ea typeface="Arial"/>
              <a:cs typeface="Arial"/>
            </a:defRPr>
          </a:pPr>
          <a:endParaRPr lang="es-ES"/>
        </a:p>
      </c:txPr>
    </c:legend>
    <c:plotVisOnly val="1"/>
    <c:dispBlanksAs val="gap"/>
    <c:showDLblsOverMax val="0"/>
  </c:chart>
  <c:spPr>
    <a:gradFill rotWithShape="0">
      <a:gsLst>
        <a:gs pos="0">
          <a:srgbClr val="FFFF99">
            <a:gamma/>
            <a:shade val="86275"/>
            <a:invGamma/>
          </a:srgbClr>
        </a:gs>
        <a:gs pos="50000">
          <a:srgbClr val="FFFF99"/>
        </a:gs>
        <a:gs pos="100000">
          <a:srgbClr val="FFFF99">
            <a:gamma/>
            <a:shade val="86275"/>
            <a:invGamma/>
          </a:srgbClr>
        </a:gs>
      </a:gsLst>
      <a:lin ang="5400000" scaled="1"/>
    </a:gra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34093051452683E-2"/>
          <c:y val="0.19156675415573055"/>
          <c:w val="0.93034197828075227"/>
          <c:h val="0.53763569553805779"/>
        </c:manualLayout>
      </c:layout>
      <c:lineChart>
        <c:grouping val="standard"/>
        <c:varyColors val="0"/>
        <c:ser>
          <c:idx val="0"/>
          <c:order val="0"/>
          <c:tx>
            <c:strRef>
              <c:f>'yearly average'!$R$1</c:f>
              <c:strCache>
                <c:ptCount val="1"/>
                <c:pt idx="0">
                  <c:v>Number of death</c:v>
                </c:pt>
              </c:strCache>
            </c:strRef>
          </c:tx>
          <c:spPr>
            <a:ln>
              <a:solidFill>
                <a:srgbClr val="C00000"/>
              </a:solidFill>
            </a:ln>
          </c:spPr>
          <c:marker>
            <c:symbol val="none"/>
          </c:marker>
          <c:cat>
            <c:numRef>
              <c:f>'yearly average'!$Q$2:$Q$48</c:f>
              <c:numCache>
                <c:formatCode>General</c:formatCode>
                <c:ptCount val="4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pt idx="45">
                  <c:v>2023</c:v>
                </c:pt>
                <c:pt idx="46">
                  <c:v>2024</c:v>
                </c:pt>
              </c:numCache>
            </c:numRef>
          </c:cat>
          <c:val>
            <c:numRef>
              <c:f>'yearly average'!$R$2:$R$48</c:f>
              <c:numCache>
                <c:formatCode>General</c:formatCode>
                <c:ptCount val="47"/>
                <c:pt idx="0">
                  <c:v>1</c:v>
                </c:pt>
                <c:pt idx="1">
                  <c:v>2</c:v>
                </c:pt>
                <c:pt idx="2">
                  <c:v>1</c:v>
                </c:pt>
                <c:pt idx="3">
                  <c:v>1</c:v>
                </c:pt>
                <c:pt idx="4">
                  <c:v>2</c:v>
                </c:pt>
                <c:pt idx="5">
                  <c:v>0</c:v>
                </c:pt>
                <c:pt idx="6">
                  <c:v>2</c:v>
                </c:pt>
                <c:pt idx="7">
                  <c:v>4</c:v>
                </c:pt>
                <c:pt idx="8">
                  <c:v>0</c:v>
                </c:pt>
                <c:pt idx="9">
                  <c:v>2</c:v>
                </c:pt>
                <c:pt idx="10">
                  <c:v>1</c:v>
                </c:pt>
                <c:pt idx="11">
                  <c:v>2</c:v>
                </c:pt>
                <c:pt idx="12">
                  <c:v>2</c:v>
                </c:pt>
                <c:pt idx="13">
                  <c:v>1</c:v>
                </c:pt>
                <c:pt idx="14">
                  <c:v>4</c:v>
                </c:pt>
                <c:pt idx="15">
                  <c:v>10</c:v>
                </c:pt>
                <c:pt idx="16">
                  <c:v>6</c:v>
                </c:pt>
                <c:pt idx="17">
                  <c:v>4</c:v>
                </c:pt>
                <c:pt idx="18">
                  <c:v>3</c:v>
                </c:pt>
                <c:pt idx="19">
                  <c:v>4</c:v>
                </c:pt>
                <c:pt idx="20">
                  <c:v>2</c:v>
                </c:pt>
                <c:pt idx="21">
                  <c:v>1</c:v>
                </c:pt>
                <c:pt idx="22">
                  <c:v>6</c:v>
                </c:pt>
                <c:pt idx="23">
                  <c:v>5</c:v>
                </c:pt>
                <c:pt idx="24">
                  <c:v>5</c:v>
                </c:pt>
                <c:pt idx="25">
                  <c:v>5</c:v>
                </c:pt>
                <c:pt idx="26">
                  <c:v>2</c:v>
                </c:pt>
                <c:pt idx="27">
                  <c:v>3</c:v>
                </c:pt>
                <c:pt idx="28">
                  <c:v>7</c:v>
                </c:pt>
                <c:pt idx="29">
                  <c:v>5</c:v>
                </c:pt>
                <c:pt idx="30">
                  <c:v>4</c:v>
                </c:pt>
                <c:pt idx="31">
                  <c:v>4</c:v>
                </c:pt>
                <c:pt idx="32">
                  <c:v>4</c:v>
                </c:pt>
                <c:pt idx="33">
                  <c:v>4</c:v>
                </c:pt>
                <c:pt idx="34">
                  <c:v>6</c:v>
                </c:pt>
                <c:pt idx="35">
                  <c:v>7</c:v>
                </c:pt>
                <c:pt idx="36">
                  <c:v>6</c:v>
                </c:pt>
                <c:pt idx="37">
                  <c:v>4</c:v>
                </c:pt>
                <c:pt idx="38">
                  <c:v>3</c:v>
                </c:pt>
                <c:pt idx="39">
                  <c:v>6</c:v>
                </c:pt>
                <c:pt idx="40">
                  <c:v>5</c:v>
                </c:pt>
                <c:pt idx="41">
                  <c:v>4</c:v>
                </c:pt>
                <c:pt idx="42">
                  <c:v>5</c:v>
                </c:pt>
                <c:pt idx="43">
                  <c:v>10</c:v>
                </c:pt>
                <c:pt idx="44">
                  <c:v>15</c:v>
                </c:pt>
                <c:pt idx="45">
                  <c:v>10</c:v>
                </c:pt>
                <c:pt idx="46">
                  <c:v>7</c:v>
                </c:pt>
              </c:numCache>
            </c:numRef>
          </c:val>
          <c:smooth val="0"/>
          <c:extLst>
            <c:ext xmlns:c16="http://schemas.microsoft.com/office/drawing/2014/chart" uri="{C3380CC4-5D6E-409C-BE32-E72D297353CC}">
              <c16:uniqueId val="{00000000-7E82-4ADD-B0B9-F11DF06A580A}"/>
            </c:ext>
          </c:extLst>
        </c:ser>
        <c:ser>
          <c:idx val="1"/>
          <c:order val="1"/>
          <c:tx>
            <c:strRef>
              <c:f>'yearly average'!$S$1</c:f>
              <c:strCache>
                <c:ptCount val="1"/>
                <c:pt idx="0">
                  <c:v>Average age of death</c:v>
                </c:pt>
              </c:strCache>
            </c:strRef>
          </c:tx>
          <c:spPr>
            <a:ln>
              <a:solidFill>
                <a:schemeClr val="accent3">
                  <a:lumMod val="75000"/>
                </a:schemeClr>
              </a:solidFill>
            </a:ln>
          </c:spPr>
          <c:marker>
            <c:symbol val="none"/>
          </c:marker>
          <c:trendline>
            <c:trendlineType val="linear"/>
            <c:dispRSqr val="0"/>
            <c:dispEq val="0"/>
          </c:trendline>
          <c:cat>
            <c:numRef>
              <c:f>'yearly average'!$Q$2:$Q$48</c:f>
              <c:numCache>
                <c:formatCode>General</c:formatCode>
                <c:ptCount val="4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pt idx="45">
                  <c:v>2023</c:v>
                </c:pt>
                <c:pt idx="46">
                  <c:v>2024</c:v>
                </c:pt>
              </c:numCache>
            </c:numRef>
          </c:cat>
          <c:val>
            <c:numRef>
              <c:f>'yearly average'!$S$2:$S$48</c:f>
              <c:numCache>
                <c:formatCode>0.0</c:formatCode>
                <c:ptCount val="47"/>
                <c:pt idx="0">
                  <c:v>12</c:v>
                </c:pt>
                <c:pt idx="1">
                  <c:v>9.5</c:v>
                </c:pt>
                <c:pt idx="2">
                  <c:v>9</c:v>
                </c:pt>
                <c:pt idx="3">
                  <c:v>1.83</c:v>
                </c:pt>
                <c:pt idx="4">
                  <c:v>30.994999999999997</c:v>
                </c:pt>
                <c:pt idx="5">
                  <c:v>0</c:v>
                </c:pt>
                <c:pt idx="6">
                  <c:v>1.5</c:v>
                </c:pt>
                <c:pt idx="7">
                  <c:v>22.375</c:v>
                </c:pt>
                <c:pt idx="8">
                  <c:v>0</c:v>
                </c:pt>
                <c:pt idx="9">
                  <c:v>16.664999999999999</c:v>
                </c:pt>
                <c:pt idx="10">
                  <c:v>0</c:v>
                </c:pt>
                <c:pt idx="11">
                  <c:v>32.75</c:v>
                </c:pt>
                <c:pt idx="12">
                  <c:v>29.8</c:v>
                </c:pt>
                <c:pt idx="13">
                  <c:v>32.17</c:v>
                </c:pt>
                <c:pt idx="14">
                  <c:v>22.79</c:v>
                </c:pt>
                <c:pt idx="15">
                  <c:v>18.972222222222221</c:v>
                </c:pt>
                <c:pt idx="16">
                  <c:v>19.431999999999999</c:v>
                </c:pt>
                <c:pt idx="17">
                  <c:v>13.0625</c:v>
                </c:pt>
                <c:pt idx="18">
                  <c:v>13.75</c:v>
                </c:pt>
                <c:pt idx="19">
                  <c:v>15.193333333333333</c:v>
                </c:pt>
                <c:pt idx="20">
                  <c:v>4.92</c:v>
                </c:pt>
                <c:pt idx="21">
                  <c:v>3.92</c:v>
                </c:pt>
                <c:pt idx="22">
                  <c:v>24.151666666666667</c:v>
                </c:pt>
                <c:pt idx="23">
                  <c:v>23.34</c:v>
                </c:pt>
                <c:pt idx="24">
                  <c:v>26.05</c:v>
                </c:pt>
                <c:pt idx="25">
                  <c:v>14.51</c:v>
                </c:pt>
                <c:pt idx="26">
                  <c:v>15.79</c:v>
                </c:pt>
                <c:pt idx="27">
                  <c:v>35.856666666666669</c:v>
                </c:pt>
                <c:pt idx="28">
                  <c:v>20.915714285714284</c:v>
                </c:pt>
                <c:pt idx="29">
                  <c:v>11.762499999999999</c:v>
                </c:pt>
                <c:pt idx="30">
                  <c:v>22.473333333333333</c:v>
                </c:pt>
                <c:pt idx="31">
                  <c:v>11.1</c:v>
                </c:pt>
                <c:pt idx="32">
                  <c:v>18.857500000000002</c:v>
                </c:pt>
                <c:pt idx="33">
                  <c:v>37.81</c:v>
                </c:pt>
                <c:pt idx="34">
                  <c:v>9.2899999999999991</c:v>
                </c:pt>
                <c:pt idx="35">
                  <c:v>30.247142857142855</c:v>
                </c:pt>
                <c:pt idx="36">
                  <c:v>20.094999999999999</c:v>
                </c:pt>
                <c:pt idx="37">
                  <c:v>35.875</c:v>
                </c:pt>
                <c:pt idx="38">
                  <c:v>23.79</c:v>
                </c:pt>
                <c:pt idx="39">
                  <c:v>16.263999999999999</c:v>
                </c:pt>
                <c:pt idx="40">
                  <c:v>32.497499999999995</c:v>
                </c:pt>
                <c:pt idx="41">
                  <c:v>24.474999999999998</c:v>
                </c:pt>
                <c:pt idx="42">
                  <c:v>16.975000000000001</c:v>
                </c:pt>
                <c:pt idx="43">
                  <c:v>21.591249999999999</c:v>
                </c:pt>
                <c:pt idx="44">
                  <c:v>11.350666666666665</c:v>
                </c:pt>
                <c:pt idx="45">
                  <c:v>16.184000000000001</c:v>
                </c:pt>
                <c:pt idx="46">
                  <c:v>15.02142857142857</c:v>
                </c:pt>
              </c:numCache>
            </c:numRef>
          </c:val>
          <c:smooth val="0"/>
          <c:extLst>
            <c:ext xmlns:c16="http://schemas.microsoft.com/office/drawing/2014/chart" uri="{C3380CC4-5D6E-409C-BE32-E72D297353CC}">
              <c16:uniqueId val="{00000002-7E82-4ADD-B0B9-F11DF06A580A}"/>
            </c:ext>
          </c:extLst>
        </c:ser>
        <c:dLbls>
          <c:showLegendKey val="0"/>
          <c:showVal val="0"/>
          <c:showCatName val="0"/>
          <c:showSerName val="0"/>
          <c:showPercent val="0"/>
          <c:showBubbleSize val="0"/>
        </c:dLbls>
        <c:smooth val="0"/>
        <c:axId val="94768128"/>
        <c:axId val="94778112"/>
      </c:lineChart>
      <c:catAx>
        <c:axId val="9476812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94778112"/>
        <c:crosses val="autoZero"/>
        <c:auto val="1"/>
        <c:lblAlgn val="ctr"/>
        <c:lblOffset val="100"/>
        <c:noMultiLvlLbl val="0"/>
      </c:catAx>
      <c:valAx>
        <c:axId val="9477811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94768128"/>
        <c:crosses val="autoZero"/>
        <c:crossBetween val="between"/>
      </c:valAx>
      <c:spPr>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c:spPr>
    </c:plotArea>
    <c:legend>
      <c:legendPos val="b"/>
      <c:overlay val="0"/>
      <c:txPr>
        <a:bodyPr/>
        <a:lstStyle/>
        <a:p>
          <a:pPr>
            <a:defRPr sz="10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200025</xdr:colOff>
      <xdr:row>24</xdr:row>
      <xdr:rowOff>9525</xdr:rowOff>
    </xdr:from>
    <xdr:to>
      <xdr:col>12</xdr:col>
      <xdr:colOff>228600</xdr:colOff>
      <xdr:row>45</xdr:row>
      <xdr:rowOff>76200</xdr:rowOff>
    </xdr:to>
    <xdr:graphicFrame macro="">
      <xdr:nvGraphicFramePr>
        <xdr:cNvPr id="2" name="Chart 1">
          <a:extLst>
            <a:ext uri="{FF2B5EF4-FFF2-40B4-BE49-F238E27FC236}">
              <a16:creationId xmlns:a16="http://schemas.microsoft.com/office/drawing/2014/main" id="{7231F404-2D8E-4ABC-98DB-4B0FD6D5F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114300</xdr:colOff>
      <xdr:row>12</xdr:row>
      <xdr:rowOff>123825</xdr:rowOff>
    </xdr:from>
    <xdr:to>
      <xdr:col>29</xdr:col>
      <xdr:colOff>390525</xdr:colOff>
      <xdr:row>31</xdr:row>
      <xdr:rowOff>114300</xdr:rowOff>
    </xdr:to>
    <xdr:graphicFrame macro="">
      <xdr:nvGraphicFramePr>
        <xdr:cNvPr id="2" name="2 Gráfico">
          <a:extLst>
            <a:ext uri="{FF2B5EF4-FFF2-40B4-BE49-F238E27FC236}">
              <a16:creationId xmlns:a16="http://schemas.microsoft.com/office/drawing/2014/main" id="{366B29A7-A950-4136-85D1-5FEB9C220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0.3409</cdr:x>
      <cdr:y>0.04111</cdr:y>
    </cdr:from>
    <cdr:to>
      <cdr:x>0.55541</cdr:x>
      <cdr:y>0.14444</cdr:y>
    </cdr:to>
    <cdr:sp macro="" textlink="">
      <cdr:nvSpPr>
        <cdr:cNvPr id="2" name="CuadroTexto 1">
          <a:extLst xmlns:a="http://schemas.openxmlformats.org/drawingml/2006/main">
            <a:ext uri="{FF2B5EF4-FFF2-40B4-BE49-F238E27FC236}">
              <a16:creationId xmlns:a16="http://schemas.microsoft.com/office/drawing/2014/main" id="{09C46BD1-724D-45DD-AAE8-89E53A1ACC59}"/>
            </a:ext>
          </a:extLst>
        </cdr:cNvPr>
        <cdr:cNvSpPr txBox="1"/>
      </cdr:nvSpPr>
      <cdr:spPr>
        <a:xfrm xmlns:a="http://schemas.openxmlformats.org/drawingml/2006/main">
          <a:off x="2432057" y="126086"/>
          <a:ext cx="1530343" cy="3169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400" b="1"/>
            <a:t>As from Fledgling</a:t>
          </a:r>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D211"/>
  <sheetViews>
    <sheetView tabSelected="1" zoomScale="80" zoomScaleNormal="80" workbookViewId="0">
      <pane xSplit="11301" ySplit="657" topLeftCell="M183" activePane="bottomLeft"/>
      <selection pane="topRight" activeCell="M1" sqref="M1:M65536"/>
      <selection pane="bottomLeft" activeCell="E206" sqref="E206"/>
      <selection pane="bottomRight" activeCell="M96" sqref="M96"/>
    </sheetView>
  </sheetViews>
  <sheetFormatPr baseColWidth="10" defaultColWidth="11.3984375" defaultRowHeight="12.7" x14ac:dyDescent="0.25"/>
  <cols>
    <col min="1" max="1" width="12.8984375" style="1" bestFit="1" customWidth="1"/>
    <col min="2" max="2" width="8.59765625" style="1" customWidth="1"/>
    <col min="3" max="3" width="13.59765625" style="1" customWidth="1"/>
    <col min="4" max="4" width="9.09765625" style="1" customWidth="1"/>
    <col min="5" max="6" width="15" style="1" customWidth="1"/>
    <col min="7" max="7" width="2.3984375" style="1" customWidth="1"/>
    <col min="8" max="9" width="9.09765625" style="1" customWidth="1"/>
    <col min="10" max="11" width="12.296875" style="1" customWidth="1"/>
    <col min="12" max="12" width="32.09765625" style="2" bestFit="1" customWidth="1"/>
    <col min="13" max="13" width="103.19921875" style="2" bestFit="1" customWidth="1"/>
    <col min="14" max="14" width="113" style="1" bestFit="1" customWidth="1"/>
    <col min="15" max="16384" width="11.3984375" style="1"/>
  </cols>
  <sheetData>
    <row r="1" spans="1:15" s="82" customFormat="1" x14ac:dyDescent="0.25">
      <c r="A1" s="82" t="s">
        <v>3</v>
      </c>
      <c r="B1" s="82" t="s">
        <v>4</v>
      </c>
      <c r="C1" s="128" t="s">
        <v>5</v>
      </c>
      <c r="D1" s="129"/>
      <c r="E1" s="120" t="s">
        <v>6</v>
      </c>
      <c r="F1" s="121"/>
      <c r="G1" s="86"/>
      <c r="H1" s="128" t="s">
        <v>7</v>
      </c>
      <c r="I1" s="129"/>
      <c r="J1" s="120" t="s">
        <v>8</v>
      </c>
      <c r="K1" s="121"/>
      <c r="L1" s="82" t="s">
        <v>9</v>
      </c>
      <c r="M1" s="82" t="s">
        <v>10</v>
      </c>
      <c r="N1" s="82" t="s">
        <v>11</v>
      </c>
    </row>
    <row r="2" spans="1:15" s="82" customFormat="1" x14ac:dyDescent="0.25">
      <c r="C2" s="82" t="s">
        <v>12</v>
      </c>
      <c r="D2" s="82" t="s">
        <v>13</v>
      </c>
      <c r="E2" s="85" t="s">
        <v>12</v>
      </c>
      <c r="F2" s="84" t="s">
        <v>13</v>
      </c>
      <c r="G2" s="86"/>
      <c r="H2" s="82" t="s">
        <v>12</v>
      </c>
      <c r="I2" s="82" t="s">
        <v>13</v>
      </c>
      <c r="J2" s="85" t="s">
        <v>12</v>
      </c>
      <c r="K2" s="84" t="s">
        <v>13</v>
      </c>
      <c r="L2" s="83"/>
      <c r="M2" s="83"/>
    </row>
    <row r="3" spans="1:15" s="75" customFormat="1" x14ac:dyDescent="0.25">
      <c r="A3" s="75">
        <v>1978</v>
      </c>
      <c r="B3" s="37" t="s">
        <v>239</v>
      </c>
      <c r="E3" s="78"/>
      <c r="F3" s="77"/>
      <c r="G3" s="80"/>
      <c r="I3" s="79">
        <v>12</v>
      </c>
      <c r="J3" s="78"/>
      <c r="K3" s="77">
        <v>4.92</v>
      </c>
      <c r="L3" s="37" t="s">
        <v>238</v>
      </c>
      <c r="M3" s="37"/>
      <c r="N3" s="81" t="s">
        <v>237</v>
      </c>
    </row>
    <row r="4" spans="1:15" s="75" customFormat="1" x14ac:dyDescent="0.25">
      <c r="A4" s="75">
        <v>1979</v>
      </c>
      <c r="B4" s="37" t="s">
        <v>236</v>
      </c>
      <c r="E4" s="78"/>
      <c r="F4" s="77"/>
      <c r="G4" s="80"/>
      <c r="I4" s="79">
        <v>11</v>
      </c>
      <c r="J4" s="78"/>
      <c r="K4" s="77">
        <v>0.08</v>
      </c>
      <c r="L4" s="37" t="s">
        <v>227</v>
      </c>
      <c r="M4" s="37"/>
      <c r="N4" s="76" t="s">
        <v>235</v>
      </c>
    </row>
    <row r="5" spans="1:15" s="75" customFormat="1" x14ac:dyDescent="0.25">
      <c r="B5" s="37" t="s">
        <v>234</v>
      </c>
      <c r="E5" s="78"/>
      <c r="F5" s="77"/>
      <c r="G5" s="80"/>
      <c r="I5" s="79">
        <v>8</v>
      </c>
      <c r="J5" s="78"/>
      <c r="K5" s="77">
        <v>1</v>
      </c>
      <c r="L5" s="37" t="s">
        <v>232</v>
      </c>
      <c r="M5" s="37"/>
      <c r="N5" s="76" t="s">
        <v>332</v>
      </c>
    </row>
    <row r="6" spans="1:15" s="75" customFormat="1" x14ac:dyDescent="0.25">
      <c r="A6" s="75">
        <v>1980</v>
      </c>
      <c r="B6" s="37" t="s">
        <v>233</v>
      </c>
      <c r="E6" s="78"/>
      <c r="F6" s="77"/>
      <c r="G6" s="80"/>
      <c r="I6" s="79">
        <v>9</v>
      </c>
      <c r="J6" s="78"/>
      <c r="K6" s="77">
        <v>2</v>
      </c>
      <c r="L6" s="37" t="s">
        <v>232</v>
      </c>
      <c r="M6" s="37"/>
      <c r="N6" s="76" t="s">
        <v>332</v>
      </c>
    </row>
    <row r="7" spans="1:15" x14ac:dyDescent="0.25">
      <c r="A7" s="1">
        <v>1981</v>
      </c>
      <c r="B7" s="1">
        <v>42</v>
      </c>
      <c r="E7" s="28"/>
      <c r="F7" s="27"/>
      <c r="G7" s="29"/>
      <c r="H7" s="1">
        <v>1.83</v>
      </c>
      <c r="J7" s="28">
        <v>0.92</v>
      </c>
      <c r="K7" s="27"/>
      <c r="L7" s="2" t="s">
        <v>182</v>
      </c>
      <c r="N7" s="67" t="s">
        <v>231</v>
      </c>
      <c r="O7" s="75"/>
    </row>
    <row r="8" spans="1:15" x14ac:dyDescent="0.25">
      <c r="A8" s="1">
        <v>1982</v>
      </c>
      <c r="B8" s="1" t="s">
        <v>230</v>
      </c>
      <c r="E8" s="28"/>
      <c r="F8" s="27"/>
      <c r="G8" s="29"/>
      <c r="H8" s="69">
        <v>26.66</v>
      </c>
      <c r="J8" s="28">
        <v>26</v>
      </c>
      <c r="K8" s="27"/>
      <c r="L8" s="2" t="s">
        <v>220</v>
      </c>
      <c r="N8" s="64" t="s">
        <v>67</v>
      </c>
    </row>
    <row r="9" spans="1:15" x14ac:dyDescent="0.25">
      <c r="B9" s="1" t="s">
        <v>229</v>
      </c>
      <c r="E9" s="28"/>
      <c r="F9" s="27"/>
      <c r="G9" s="29"/>
      <c r="H9" s="69">
        <v>35.33</v>
      </c>
      <c r="J9" s="28">
        <v>27.6</v>
      </c>
      <c r="K9" s="27"/>
      <c r="L9" s="2" t="s">
        <v>150</v>
      </c>
      <c r="N9" s="55" t="s">
        <v>83</v>
      </c>
    </row>
    <row r="10" spans="1:15" x14ac:dyDescent="0.25">
      <c r="A10" s="1">
        <v>1984</v>
      </c>
      <c r="B10" s="1">
        <v>62</v>
      </c>
      <c r="E10" s="28"/>
      <c r="F10" s="27"/>
      <c r="G10" s="29"/>
      <c r="H10" s="1">
        <v>1.75</v>
      </c>
      <c r="J10" s="28">
        <v>0.25</v>
      </c>
      <c r="K10" s="27"/>
      <c r="L10" s="2" t="s">
        <v>205</v>
      </c>
      <c r="N10" s="55" t="s">
        <v>83</v>
      </c>
    </row>
    <row r="11" spans="1:15" x14ac:dyDescent="0.25">
      <c r="B11" s="1">
        <v>64</v>
      </c>
      <c r="E11" s="28"/>
      <c r="F11" s="27"/>
      <c r="G11" s="29"/>
      <c r="I11" s="1">
        <v>1.25</v>
      </c>
      <c r="J11" s="28"/>
      <c r="K11" s="27">
        <v>0.66</v>
      </c>
      <c r="L11" s="2" t="s">
        <v>205</v>
      </c>
      <c r="N11" s="55" t="s">
        <v>83</v>
      </c>
    </row>
    <row r="12" spans="1:15" x14ac:dyDescent="0.25">
      <c r="A12" s="1">
        <v>1985</v>
      </c>
      <c r="B12" s="1" t="s">
        <v>228</v>
      </c>
      <c r="E12" s="28"/>
      <c r="F12" s="27"/>
      <c r="G12" s="29"/>
      <c r="H12" s="69">
        <v>27.75</v>
      </c>
      <c r="J12" s="28">
        <v>1.08</v>
      </c>
      <c r="K12" s="27"/>
      <c r="L12" s="2" t="s">
        <v>227</v>
      </c>
      <c r="M12" s="1"/>
      <c r="N12" s="66" t="s">
        <v>226</v>
      </c>
    </row>
    <row r="13" spans="1:15" x14ac:dyDescent="0.25">
      <c r="B13" s="1" t="s">
        <v>0</v>
      </c>
      <c r="C13" s="69" t="s">
        <v>1</v>
      </c>
      <c r="E13" s="28">
        <v>6.58</v>
      </c>
      <c r="F13" s="27"/>
      <c r="G13" s="29"/>
      <c r="J13" s="28"/>
      <c r="K13" s="27"/>
      <c r="L13" s="2" t="s">
        <v>2</v>
      </c>
      <c r="M13" s="72" t="s">
        <v>326</v>
      </c>
    </row>
    <row r="14" spans="1:15" x14ac:dyDescent="0.25">
      <c r="B14" s="1" t="s">
        <v>225</v>
      </c>
      <c r="E14" s="28"/>
      <c r="F14" s="27"/>
      <c r="G14" s="29"/>
      <c r="I14" s="69">
        <v>17</v>
      </c>
      <c r="J14" s="28"/>
      <c r="K14" s="27">
        <v>4.67</v>
      </c>
      <c r="L14" s="2" t="s">
        <v>224</v>
      </c>
      <c r="M14" s="1"/>
      <c r="N14" s="51" t="s">
        <v>223</v>
      </c>
    </row>
    <row r="15" spans="1:15" x14ac:dyDescent="0.25">
      <c r="B15" s="1" t="s">
        <v>14</v>
      </c>
      <c r="D15" s="69">
        <v>4</v>
      </c>
      <c r="E15" s="28"/>
      <c r="F15" s="27">
        <v>0.25</v>
      </c>
      <c r="G15" s="29"/>
      <c r="J15" s="28"/>
      <c r="K15" s="27"/>
      <c r="L15" s="2" t="s">
        <v>2</v>
      </c>
      <c r="M15" s="72" t="s">
        <v>325</v>
      </c>
    </row>
    <row r="16" spans="1:15" x14ac:dyDescent="0.25">
      <c r="A16" s="1">
        <v>1987</v>
      </c>
      <c r="B16" s="1">
        <v>50</v>
      </c>
      <c r="E16" s="28"/>
      <c r="F16" s="27"/>
      <c r="G16" s="29"/>
      <c r="H16" s="1">
        <v>6.75</v>
      </c>
      <c r="J16" s="28">
        <v>5.25</v>
      </c>
      <c r="K16" s="27"/>
      <c r="L16" s="2" t="s">
        <v>150</v>
      </c>
      <c r="M16" s="1"/>
      <c r="N16" s="61" t="s">
        <v>222</v>
      </c>
    </row>
    <row r="17" spans="1:14" x14ac:dyDescent="0.25">
      <c r="B17" s="1" t="s">
        <v>16</v>
      </c>
      <c r="D17" s="69">
        <v>26.58</v>
      </c>
      <c r="E17" s="28"/>
      <c r="F17" s="27">
        <v>4.83</v>
      </c>
      <c r="G17" s="29"/>
      <c r="J17" s="28"/>
      <c r="K17" s="27"/>
      <c r="L17" s="2" t="s">
        <v>2</v>
      </c>
      <c r="M17" s="72" t="s">
        <v>330</v>
      </c>
    </row>
    <row r="18" spans="1:14" x14ac:dyDescent="0.25">
      <c r="A18" s="1">
        <v>1988</v>
      </c>
      <c r="B18" s="1" t="s">
        <v>17</v>
      </c>
      <c r="C18" s="69" t="s">
        <v>1</v>
      </c>
      <c r="E18" s="28">
        <v>9.33</v>
      </c>
      <c r="F18" s="27"/>
      <c r="G18" s="29"/>
      <c r="J18" s="28"/>
      <c r="K18" s="27"/>
      <c r="L18" s="2" t="s">
        <v>2</v>
      </c>
      <c r="M18" s="65" t="s">
        <v>15</v>
      </c>
      <c r="N18" s="2"/>
    </row>
    <row r="19" spans="1:14" x14ac:dyDescent="0.25">
      <c r="A19" s="1">
        <v>1989</v>
      </c>
      <c r="B19" s="1" t="s">
        <v>18</v>
      </c>
      <c r="C19" s="69" t="s">
        <v>1</v>
      </c>
      <c r="E19" s="28">
        <v>11.75</v>
      </c>
      <c r="F19" s="27"/>
      <c r="G19" s="29"/>
      <c r="J19" s="28"/>
      <c r="K19" s="27"/>
      <c r="L19" s="2" t="s">
        <v>2</v>
      </c>
      <c r="M19" s="42" t="s">
        <v>19</v>
      </c>
    </row>
    <row r="20" spans="1:14" x14ac:dyDescent="0.25">
      <c r="B20" s="1" t="s">
        <v>221</v>
      </c>
      <c r="E20" s="28"/>
      <c r="F20" s="27"/>
      <c r="G20" s="29"/>
      <c r="I20" s="69">
        <v>32.75</v>
      </c>
      <c r="J20" s="28"/>
      <c r="K20" s="27">
        <v>26.5</v>
      </c>
      <c r="L20" s="2" t="s">
        <v>220</v>
      </c>
      <c r="M20" s="1"/>
      <c r="N20" s="73" t="s">
        <v>219</v>
      </c>
    </row>
    <row r="21" spans="1:14" x14ac:dyDescent="0.25">
      <c r="A21" s="1">
        <v>1990</v>
      </c>
      <c r="B21" s="1">
        <v>7</v>
      </c>
      <c r="C21" s="1">
        <v>16.600000000000001</v>
      </c>
      <c r="E21" s="28">
        <v>11.66</v>
      </c>
      <c r="F21" s="27"/>
      <c r="G21" s="29"/>
      <c r="J21" s="28"/>
      <c r="K21" s="27"/>
      <c r="L21" s="2" t="s">
        <v>2</v>
      </c>
      <c r="M21" s="65" t="s">
        <v>15</v>
      </c>
      <c r="N21" s="2"/>
    </row>
    <row r="22" spans="1:14" x14ac:dyDescent="0.25">
      <c r="B22" s="1" t="s">
        <v>218</v>
      </c>
      <c r="C22" s="69">
        <v>43</v>
      </c>
      <c r="E22" s="28">
        <v>7.25</v>
      </c>
      <c r="F22" s="27"/>
      <c r="G22" s="29"/>
      <c r="J22" s="28"/>
      <c r="K22" s="27"/>
      <c r="L22" s="2" t="s">
        <v>2</v>
      </c>
      <c r="M22" s="60" t="s">
        <v>217</v>
      </c>
    </row>
    <row r="23" spans="1:14" x14ac:dyDescent="0.25">
      <c r="A23" s="1">
        <v>1991</v>
      </c>
      <c r="B23" s="1" t="s">
        <v>216</v>
      </c>
      <c r="C23" s="69">
        <v>32.17</v>
      </c>
      <c r="E23" s="28">
        <v>5</v>
      </c>
      <c r="F23" s="27"/>
      <c r="G23" s="29"/>
      <c r="J23" s="28"/>
      <c r="K23" s="27"/>
      <c r="L23" s="2" t="s">
        <v>2</v>
      </c>
      <c r="M23" s="57" t="s">
        <v>215</v>
      </c>
    </row>
    <row r="24" spans="1:14" x14ac:dyDescent="0.25">
      <c r="A24" s="1">
        <v>1992</v>
      </c>
      <c r="B24" s="1" t="s">
        <v>214</v>
      </c>
      <c r="E24" s="28"/>
      <c r="F24" s="27"/>
      <c r="G24" s="29"/>
      <c r="I24" s="1">
        <v>23</v>
      </c>
      <c r="J24" s="28"/>
      <c r="K24" s="74">
        <v>21.92</v>
      </c>
      <c r="L24" s="2" t="s">
        <v>213</v>
      </c>
      <c r="N24" s="67" t="s">
        <v>1</v>
      </c>
    </row>
    <row r="25" spans="1:14" x14ac:dyDescent="0.25">
      <c r="B25" s="1" t="s">
        <v>20</v>
      </c>
      <c r="C25" s="69">
        <v>35.58</v>
      </c>
      <c r="E25" s="28">
        <v>15.08</v>
      </c>
      <c r="F25" s="27"/>
      <c r="G25" s="29"/>
      <c r="J25" s="28"/>
      <c r="K25" s="27"/>
      <c r="L25" s="2" t="s">
        <v>2</v>
      </c>
      <c r="M25" s="72" t="s">
        <v>329</v>
      </c>
    </row>
    <row r="26" spans="1:14" x14ac:dyDescent="0.25">
      <c r="B26" s="1" t="s">
        <v>21</v>
      </c>
      <c r="C26" s="69">
        <v>21.58</v>
      </c>
      <c r="E26" s="28">
        <v>0.6</v>
      </c>
      <c r="F26" s="27"/>
      <c r="G26" s="29"/>
      <c r="J26" s="28"/>
      <c r="K26" s="27"/>
      <c r="L26" s="2" t="s">
        <v>2</v>
      </c>
      <c r="M26" s="65" t="s">
        <v>15</v>
      </c>
      <c r="N26" s="2"/>
    </row>
    <row r="27" spans="1:14" x14ac:dyDescent="0.25">
      <c r="B27" s="1">
        <v>164</v>
      </c>
      <c r="E27" s="28"/>
      <c r="F27" s="27"/>
      <c r="G27" s="29"/>
      <c r="H27" s="1">
        <v>11</v>
      </c>
      <c r="J27" s="28">
        <v>10.42</v>
      </c>
      <c r="K27" s="27"/>
      <c r="L27" s="2" t="s">
        <v>125</v>
      </c>
      <c r="N27" s="67" t="s">
        <v>1</v>
      </c>
    </row>
    <row r="28" spans="1:14" x14ac:dyDescent="0.25">
      <c r="A28" s="1">
        <v>1993</v>
      </c>
      <c r="B28" s="1">
        <v>52</v>
      </c>
      <c r="E28" s="28"/>
      <c r="F28" s="27"/>
      <c r="G28" s="29"/>
      <c r="I28" s="1">
        <v>11.92</v>
      </c>
      <c r="J28" s="28"/>
      <c r="K28" s="27">
        <v>10.6</v>
      </c>
      <c r="L28" s="2" t="s">
        <v>150</v>
      </c>
      <c r="M28" s="1"/>
      <c r="N28" s="41" t="s">
        <v>212</v>
      </c>
    </row>
    <row r="29" spans="1:14" x14ac:dyDescent="0.25">
      <c r="B29" s="1">
        <v>56</v>
      </c>
      <c r="E29" s="28"/>
      <c r="F29" s="27"/>
      <c r="G29" s="29"/>
      <c r="H29" s="1">
        <v>10.92</v>
      </c>
      <c r="J29" s="28">
        <v>4.67</v>
      </c>
      <c r="K29" s="27"/>
      <c r="L29" s="2" t="s">
        <v>150</v>
      </c>
      <c r="M29" s="1"/>
      <c r="N29" s="61" t="s">
        <v>109</v>
      </c>
    </row>
    <row r="30" spans="1:14" x14ac:dyDescent="0.25">
      <c r="B30" s="1">
        <v>78</v>
      </c>
      <c r="E30" s="28"/>
      <c r="F30" s="27"/>
      <c r="G30" s="29"/>
      <c r="I30" s="1">
        <v>7.92</v>
      </c>
      <c r="J30" s="28"/>
      <c r="K30" s="27">
        <v>6.92</v>
      </c>
      <c r="L30" s="2" t="s">
        <v>211</v>
      </c>
      <c r="M30" s="1"/>
      <c r="N30" s="115" t="s">
        <v>333</v>
      </c>
    </row>
    <row r="31" spans="1:14" x14ac:dyDescent="0.25">
      <c r="B31" s="1">
        <v>71</v>
      </c>
      <c r="E31" s="28"/>
      <c r="F31" s="27"/>
      <c r="G31" s="29"/>
      <c r="I31" s="1">
        <v>8.83</v>
      </c>
      <c r="J31" s="28"/>
      <c r="K31" s="27">
        <v>3.25</v>
      </c>
      <c r="L31" s="2" t="s">
        <v>210</v>
      </c>
      <c r="M31" s="1"/>
      <c r="N31" s="61" t="s">
        <v>209</v>
      </c>
    </row>
    <row r="32" spans="1:14" x14ac:dyDescent="0.25">
      <c r="B32" s="1">
        <v>72</v>
      </c>
      <c r="E32" s="28"/>
      <c r="F32" s="27"/>
      <c r="G32" s="29"/>
      <c r="H32" s="1">
        <v>9.33</v>
      </c>
      <c r="J32" s="28">
        <v>8.75</v>
      </c>
      <c r="K32" s="27"/>
      <c r="L32" s="2" t="s">
        <v>207</v>
      </c>
      <c r="M32" s="1"/>
      <c r="N32" s="73" t="s">
        <v>208</v>
      </c>
    </row>
    <row r="33" spans="1:14" x14ac:dyDescent="0.25">
      <c r="B33" s="1">
        <v>67</v>
      </c>
      <c r="E33" s="28"/>
      <c r="F33" s="27"/>
      <c r="G33" s="29"/>
      <c r="I33" s="1">
        <v>9.75</v>
      </c>
      <c r="J33" s="28"/>
      <c r="K33" s="27">
        <v>8.92</v>
      </c>
      <c r="L33" s="2" t="s">
        <v>207</v>
      </c>
      <c r="M33" s="1"/>
      <c r="N33" s="67" t="s">
        <v>1</v>
      </c>
    </row>
    <row r="34" spans="1:14" x14ac:dyDescent="0.25">
      <c r="B34" s="1" t="s">
        <v>206</v>
      </c>
      <c r="E34" s="28"/>
      <c r="F34" s="27"/>
      <c r="G34" s="29"/>
      <c r="H34" s="69" t="s">
        <v>1</v>
      </c>
      <c r="J34" s="28">
        <v>2</v>
      </c>
      <c r="K34" s="27"/>
      <c r="L34" s="2" t="s">
        <v>205</v>
      </c>
      <c r="M34" s="1"/>
      <c r="N34" s="61" t="s">
        <v>204</v>
      </c>
    </row>
    <row r="35" spans="1:14" x14ac:dyDescent="0.25">
      <c r="B35" s="1" t="s">
        <v>203</v>
      </c>
      <c r="D35" s="68">
        <v>35.659999999999997</v>
      </c>
      <c r="E35" s="28"/>
      <c r="F35" s="27">
        <v>1.25</v>
      </c>
      <c r="G35" s="29"/>
      <c r="J35" s="28"/>
      <c r="K35" s="27"/>
      <c r="L35" s="2" t="s">
        <v>2</v>
      </c>
      <c r="M35" s="60" t="s">
        <v>202</v>
      </c>
    </row>
    <row r="36" spans="1:14" x14ac:dyDescent="0.25">
      <c r="B36" s="1" t="s">
        <v>201</v>
      </c>
      <c r="E36" s="28"/>
      <c r="F36" s="27"/>
      <c r="G36" s="29"/>
      <c r="H36" s="69">
        <v>32.42</v>
      </c>
      <c r="J36" s="70" t="s">
        <v>163</v>
      </c>
      <c r="K36" s="27"/>
      <c r="L36" s="2" t="s">
        <v>166</v>
      </c>
      <c r="M36" s="1"/>
      <c r="N36" s="64" t="s">
        <v>200</v>
      </c>
    </row>
    <row r="37" spans="1:14" x14ac:dyDescent="0.25">
      <c r="B37" s="1" t="s">
        <v>199</v>
      </c>
      <c r="D37" s="68">
        <v>44</v>
      </c>
      <c r="E37" s="28"/>
      <c r="F37" s="27">
        <v>10.33</v>
      </c>
      <c r="G37" s="29"/>
      <c r="J37" s="28"/>
      <c r="K37" s="27"/>
      <c r="L37" s="2" t="s">
        <v>2</v>
      </c>
      <c r="M37" s="60" t="s">
        <v>198</v>
      </c>
    </row>
    <row r="38" spans="1:14" x14ac:dyDescent="0.25">
      <c r="A38" s="1">
        <v>1994</v>
      </c>
      <c r="B38" s="1">
        <v>76</v>
      </c>
      <c r="E38" s="28"/>
      <c r="F38" s="27"/>
      <c r="G38" s="29"/>
      <c r="H38" s="1">
        <v>9.42</v>
      </c>
      <c r="J38" s="28">
        <v>3.58</v>
      </c>
      <c r="K38" s="27"/>
      <c r="L38" s="2" t="s">
        <v>141</v>
      </c>
      <c r="M38" s="1"/>
      <c r="N38" s="51" t="s">
        <v>197</v>
      </c>
    </row>
    <row r="39" spans="1:14" x14ac:dyDescent="0.25">
      <c r="B39" s="1">
        <v>15</v>
      </c>
      <c r="D39" s="1">
        <v>19.5</v>
      </c>
      <c r="E39" s="28"/>
      <c r="F39" s="27">
        <v>10.08</v>
      </c>
      <c r="G39" s="29"/>
      <c r="J39" s="28"/>
      <c r="K39" s="27"/>
      <c r="L39" s="2" t="s">
        <v>2</v>
      </c>
      <c r="M39" s="57" t="s">
        <v>196</v>
      </c>
    </row>
    <row r="40" spans="1:14" x14ac:dyDescent="0.25">
      <c r="B40" s="1" t="s">
        <v>195</v>
      </c>
      <c r="C40" s="68">
        <v>40.659999999999997</v>
      </c>
      <c r="E40" s="28">
        <v>18</v>
      </c>
      <c r="F40" s="27"/>
      <c r="G40" s="29"/>
      <c r="J40" s="28"/>
      <c r="K40" s="27"/>
      <c r="L40" s="2" t="s">
        <v>2</v>
      </c>
      <c r="M40" s="60" t="s">
        <v>194</v>
      </c>
    </row>
    <row r="41" spans="1:14" x14ac:dyDescent="0.25">
      <c r="B41" s="1" t="s">
        <v>22</v>
      </c>
      <c r="C41" s="68">
        <v>29</v>
      </c>
      <c r="E41" s="28">
        <v>4.66</v>
      </c>
      <c r="F41" s="27"/>
      <c r="G41" s="29"/>
      <c r="J41" s="28"/>
      <c r="K41" s="27"/>
      <c r="L41" s="2" t="s">
        <v>2</v>
      </c>
      <c r="M41" s="72" t="s">
        <v>327</v>
      </c>
    </row>
    <row r="42" spans="1:14" x14ac:dyDescent="0.25">
      <c r="B42" s="1" t="s">
        <v>193</v>
      </c>
      <c r="E42" s="28"/>
      <c r="F42" s="27"/>
      <c r="G42" s="29"/>
      <c r="H42" s="69" t="s">
        <v>1</v>
      </c>
      <c r="J42" s="28">
        <v>0.42</v>
      </c>
      <c r="K42" s="27"/>
      <c r="L42" s="2" t="s">
        <v>192</v>
      </c>
      <c r="N42" s="55" t="s">
        <v>15</v>
      </c>
    </row>
    <row r="43" spans="1:14" x14ac:dyDescent="0.25">
      <c r="A43" s="39" t="s">
        <v>23</v>
      </c>
      <c r="B43" s="39">
        <v>206</v>
      </c>
      <c r="C43" s="39">
        <v>0.57999999999999996</v>
      </c>
      <c r="D43" s="39"/>
      <c r="E43" s="39">
        <v>0.57999999999999996</v>
      </c>
      <c r="F43" s="39"/>
      <c r="G43" s="29"/>
      <c r="H43" s="39"/>
      <c r="I43" s="39"/>
      <c r="J43" s="39"/>
      <c r="K43" s="39"/>
      <c r="L43" s="37" t="s">
        <v>2</v>
      </c>
      <c r="M43" s="72" t="s">
        <v>24</v>
      </c>
    </row>
    <row r="44" spans="1:14" x14ac:dyDescent="0.25">
      <c r="A44" s="1">
        <v>1995</v>
      </c>
      <c r="B44" s="1">
        <v>185</v>
      </c>
      <c r="E44" s="28"/>
      <c r="F44" s="27"/>
      <c r="G44" s="29"/>
      <c r="I44" s="1">
        <v>2</v>
      </c>
      <c r="J44" s="28"/>
      <c r="K44" s="27">
        <v>1.08</v>
      </c>
      <c r="L44" s="2" t="s">
        <v>91</v>
      </c>
      <c r="N44" s="55" t="s">
        <v>15</v>
      </c>
    </row>
    <row r="45" spans="1:14" x14ac:dyDescent="0.25">
      <c r="B45" s="1">
        <v>188</v>
      </c>
      <c r="E45" s="28"/>
      <c r="F45" s="27"/>
      <c r="G45" s="29"/>
      <c r="H45" s="1">
        <v>2.75</v>
      </c>
      <c r="J45" s="28">
        <v>2.25</v>
      </c>
      <c r="K45" s="27"/>
      <c r="L45" s="2" t="s">
        <v>187</v>
      </c>
      <c r="N45" s="55" t="s">
        <v>15</v>
      </c>
    </row>
    <row r="46" spans="1:14" x14ac:dyDescent="0.25">
      <c r="B46" s="1">
        <v>48</v>
      </c>
      <c r="E46" s="28"/>
      <c r="F46" s="27"/>
      <c r="G46" s="29"/>
      <c r="H46" s="1">
        <v>14</v>
      </c>
      <c r="J46" s="28">
        <v>13</v>
      </c>
      <c r="K46" s="27"/>
      <c r="L46" s="2" t="s">
        <v>182</v>
      </c>
      <c r="M46" s="1"/>
      <c r="N46" s="51" t="s">
        <v>191</v>
      </c>
    </row>
    <row r="47" spans="1:14" x14ac:dyDescent="0.25">
      <c r="B47" s="1" t="s">
        <v>190</v>
      </c>
      <c r="E47" s="28"/>
      <c r="F47" s="27"/>
      <c r="G47" s="29"/>
      <c r="I47" s="68">
        <v>33.5</v>
      </c>
      <c r="J47" s="28"/>
      <c r="K47" s="27">
        <v>16.920000000000002</v>
      </c>
      <c r="L47" s="2" t="s">
        <v>189</v>
      </c>
      <c r="M47" s="1"/>
      <c r="N47" s="51" t="s">
        <v>188</v>
      </c>
    </row>
    <row r="48" spans="1:14" x14ac:dyDescent="0.25">
      <c r="A48" s="1">
        <v>1996</v>
      </c>
      <c r="B48" s="1">
        <v>184</v>
      </c>
      <c r="E48" s="28"/>
      <c r="F48" s="27"/>
      <c r="G48" s="29"/>
      <c r="I48" s="1">
        <v>2.92</v>
      </c>
      <c r="J48" s="28"/>
      <c r="K48" s="27">
        <v>2</v>
      </c>
      <c r="L48" s="2" t="s">
        <v>187</v>
      </c>
      <c r="M48" s="1"/>
      <c r="N48" s="66" t="s">
        <v>186</v>
      </c>
    </row>
    <row r="49" spans="1:14" x14ac:dyDescent="0.25">
      <c r="B49" s="1">
        <v>128</v>
      </c>
      <c r="C49" s="1">
        <v>6.67</v>
      </c>
      <c r="E49" s="28">
        <v>2</v>
      </c>
      <c r="F49" s="27"/>
      <c r="G49" s="29"/>
      <c r="J49" s="28"/>
      <c r="K49" s="27"/>
      <c r="L49" s="2" t="s">
        <v>2</v>
      </c>
      <c r="M49" s="57" t="s">
        <v>185</v>
      </c>
    </row>
    <row r="50" spans="1:14" x14ac:dyDescent="0.25">
      <c r="B50" s="1" t="s">
        <v>184</v>
      </c>
      <c r="D50" s="68">
        <v>31.66</v>
      </c>
      <c r="E50" s="28"/>
      <c r="F50" s="27">
        <v>17.579999999999998</v>
      </c>
      <c r="G50" s="29"/>
      <c r="J50" s="28"/>
      <c r="K50" s="27"/>
      <c r="L50" s="2" t="s">
        <v>2</v>
      </c>
      <c r="M50" s="57" t="s">
        <v>183</v>
      </c>
    </row>
    <row r="51" spans="1:14" x14ac:dyDescent="0.25">
      <c r="A51" s="1">
        <v>1997</v>
      </c>
      <c r="B51" s="1">
        <v>45</v>
      </c>
      <c r="E51" s="28"/>
      <c r="F51" s="27"/>
      <c r="G51" s="29"/>
      <c r="I51" s="1">
        <v>16.829999999999998</v>
      </c>
      <c r="J51" s="28"/>
      <c r="K51" s="27">
        <v>16.5</v>
      </c>
      <c r="L51" s="2" t="s">
        <v>182</v>
      </c>
      <c r="M51" s="1"/>
      <c r="N51" s="66" t="s">
        <v>181</v>
      </c>
    </row>
    <row r="52" spans="1:14" x14ac:dyDescent="0.25">
      <c r="B52" s="1">
        <v>74</v>
      </c>
      <c r="D52" s="1">
        <v>12.83</v>
      </c>
      <c r="E52" s="28"/>
      <c r="F52" s="27">
        <v>12.83</v>
      </c>
      <c r="G52" s="29"/>
      <c r="J52" s="28"/>
      <c r="K52" s="27"/>
      <c r="L52" s="2" t="s">
        <v>2</v>
      </c>
      <c r="M52" s="57" t="s">
        <v>180</v>
      </c>
    </row>
    <row r="53" spans="1:14" x14ac:dyDescent="0.25">
      <c r="B53" s="1">
        <v>49</v>
      </c>
      <c r="E53" s="28"/>
      <c r="F53" s="27"/>
      <c r="G53" s="29"/>
      <c r="I53" s="1">
        <v>15.92</v>
      </c>
      <c r="J53" s="28"/>
      <c r="K53" s="27">
        <v>15.33</v>
      </c>
      <c r="L53" s="2" t="s">
        <v>152</v>
      </c>
      <c r="M53" s="1"/>
      <c r="N53" s="66" t="s">
        <v>179</v>
      </c>
    </row>
    <row r="54" spans="1:14" x14ac:dyDescent="0.25">
      <c r="B54" s="1" t="s">
        <v>178</v>
      </c>
      <c r="E54" s="28"/>
      <c r="F54" s="27"/>
      <c r="G54" s="29"/>
      <c r="H54" s="69" t="s">
        <v>1</v>
      </c>
      <c r="J54" s="70" t="s">
        <v>163</v>
      </c>
      <c r="K54" s="27"/>
      <c r="L54" s="2" t="s">
        <v>177</v>
      </c>
      <c r="M54" s="1"/>
      <c r="N54" s="67" t="s">
        <v>1</v>
      </c>
    </row>
    <row r="55" spans="1:14" x14ac:dyDescent="0.25">
      <c r="A55" s="1">
        <v>1998</v>
      </c>
      <c r="B55" s="1">
        <v>200</v>
      </c>
      <c r="E55" s="28"/>
      <c r="F55" s="27"/>
      <c r="G55" s="29"/>
      <c r="H55" s="1">
        <v>4.92</v>
      </c>
      <c r="J55" s="28">
        <v>3.13</v>
      </c>
      <c r="K55" s="27"/>
      <c r="L55" s="2" t="s">
        <v>137</v>
      </c>
      <c r="M55" s="1"/>
      <c r="N55" s="55" t="s">
        <v>15</v>
      </c>
    </row>
    <row r="56" spans="1:14" x14ac:dyDescent="0.25">
      <c r="B56" s="1" t="s">
        <v>176</v>
      </c>
      <c r="E56" s="28"/>
      <c r="F56" s="27"/>
      <c r="G56" s="29"/>
      <c r="H56" s="69" t="s">
        <v>1</v>
      </c>
      <c r="J56" s="28">
        <v>1.67</v>
      </c>
      <c r="K56" s="27"/>
      <c r="L56" s="2" t="s">
        <v>175</v>
      </c>
      <c r="M56" s="1"/>
      <c r="N56" s="55" t="s">
        <v>15</v>
      </c>
    </row>
    <row r="57" spans="1:14" x14ac:dyDescent="0.25">
      <c r="A57" s="1">
        <v>1999</v>
      </c>
      <c r="B57" s="1">
        <v>231</v>
      </c>
      <c r="E57" s="28"/>
      <c r="F57" s="27"/>
      <c r="G57" s="29"/>
      <c r="I57" s="1">
        <v>3.92</v>
      </c>
      <c r="J57" s="28"/>
      <c r="K57" s="27">
        <v>3.33</v>
      </c>
      <c r="L57" s="2" t="s">
        <v>57</v>
      </c>
      <c r="M57" s="1"/>
      <c r="N57" s="61" t="s">
        <v>174</v>
      </c>
    </row>
    <row r="58" spans="1:14" x14ac:dyDescent="0.25">
      <c r="A58" s="1">
        <v>2000</v>
      </c>
      <c r="B58" s="1">
        <v>39</v>
      </c>
      <c r="E58" s="28"/>
      <c r="F58" s="27"/>
      <c r="G58" s="29"/>
      <c r="I58" s="1">
        <v>24</v>
      </c>
      <c r="J58" s="28"/>
      <c r="K58" s="27">
        <v>24</v>
      </c>
      <c r="L58" s="2" t="s">
        <v>173</v>
      </c>
      <c r="M58" s="1"/>
      <c r="N58" s="66" t="s">
        <v>172</v>
      </c>
    </row>
    <row r="59" spans="1:14" x14ac:dyDescent="0.25">
      <c r="B59" s="1">
        <v>119</v>
      </c>
      <c r="E59" s="28"/>
      <c r="F59" s="27"/>
      <c r="G59" s="29"/>
      <c r="I59" s="1">
        <v>11.25</v>
      </c>
      <c r="J59" s="28"/>
      <c r="K59" s="27">
        <v>10.42</v>
      </c>
      <c r="L59" s="2" t="s">
        <v>171</v>
      </c>
      <c r="M59" s="1"/>
      <c r="N59" s="66" t="s">
        <v>170</v>
      </c>
    </row>
    <row r="60" spans="1:14" x14ac:dyDescent="0.25">
      <c r="B60" s="1">
        <v>163</v>
      </c>
      <c r="C60" s="1">
        <v>19.579999999999998</v>
      </c>
      <c r="E60" s="28">
        <v>0.92</v>
      </c>
      <c r="F60" s="27"/>
      <c r="G60" s="29"/>
      <c r="J60" s="28"/>
      <c r="K60" s="27"/>
      <c r="L60" s="2" t="s">
        <v>2</v>
      </c>
      <c r="M60" s="65" t="s">
        <v>25</v>
      </c>
    </row>
    <row r="61" spans="1:14" x14ac:dyDescent="0.25">
      <c r="B61" s="1" t="s">
        <v>169</v>
      </c>
      <c r="C61" s="68">
        <v>30.25</v>
      </c>
      <c r="E61" s="28">
        <v>20.67</v>
      </c>
      <c r="F61" s="27"/>
      <c r="G61" s="29"/>
      <c r="J61" s="28"/>
      <c r="K61" s="27"/>
      <c r="L61" s="2" t="s">
        <v>2</v>
      </c>
      <c r="M61" s="60" t="s">
        <v>67</v>
      </c>
    </row>
    <row r="62" spans="1:14" x14ac:dyDescent="0.25">
      <c r="B62" s="1" t="s">
        <v>26</v>
      </c>
      <c r="C62" s="68">
        <v>43.75</v>
      </c>
      <c r="E62" s="28">
        <v>9.1199999999999992</v>
      </c>
      <c r="F62" s="27"/>
      <c r="G62" s="29"/>
      <c r="J62" s="28"/>
      <c r="K62" s="27"/>
      <c r="L62" s="2" t="s">
        <v>2</v>
      </c>
      <c r="M62" s="42" t="s">
        <v>27</v>
      </c>
    </row>
    <row r="63" spans="1:14" x14ac:dyDescent="0.25">
      <c r="B63" s="1">
        <v>66</v>
      </c>
      <c r="E63" s="28"/>
      <c r="F63" s="27"/>
      <c r="G63" s="29"/>
      <c r="H63" s="1">
        <v>16.079999999999998</v>
      </c>
      <c r="J63" s="28">
        <v>0.42</v>
      </c>
      <c r="K63" s="27"/>
      <c r="L63" s="2" t="s">
        <v>148</v>
      </c>
      <c r="N63" s="55" t="s">
        <v>83</v>
      </c>
    </row>
    <row r="64" spans="1:14" x14ac:dyDescent="0.25">
      <c r="A64" s="1">
        <v>2001</v>
      </c>
      <c r="B64" s="1">
        <v>5</v>
      </c>
      <c r="C64" s="1">
        <v>23</v>
      </c>
      <c r="E64" s="28">
        <v>10.9</v>
      </c>
      <c r="F64" s="27"/>
      <c r="G64" s="29"/>
      <c r="J64" s="28"/>
      <c r="K64" s="27"/>
      <c r="L64" s="2" t="s">
        <v>2</v>
      </c>
      <c r="M64" s="51" t="s">
        <v>168</v>
      </c>
    </row>
    <row r="65" spans="1:14" x14ac:dyDescent="0.25">
      <c r="B65" s="1">
        <v>51</v>
      </c>
      <c r="E65" s="28"/>
      <c r="F65" s="27"/>
      <c r="G65" s="29"/>
      <c r="H65" s="1">
        <v>20.66</v>
      </c>
      <c r="J65" s="28">
        <v>3.3</v>
      </c>
      <c r="K65" s="27"/>
      <c r="L65" s="2" t="s">
        <v>152</v>
      </c>
      <c r="N65" s="55" t="s">
        <v>83</v>
      </c>
    </row>
    <row r="66" spans="1:14" x14ac:dyDescent="0.25">
      <c r="B66" s="1" t="s">
        <v>167</v>
      </c>
      <c r="E66" s="28"/>
      <c r="F66" s="27"/>
      <c r="G66" s="29"/>
      <c r="I66" s="69">
        <v>40</v>
      </c>
      <c r="J66" s="70"/>
      <c r="K66" s="71">
        <v>40</v>
      </c>
      <c r="L66" s="2" t="s">
        <v>166</v>
      </c>
      <c r="M66" s="1"/>
      <c r="N66" s="64" t="s">
        <v>165</v>
      </c>
    </row>
    <row r="67" spans="1:14" x14ac:dyDescent="0.25">
      <c r="B67" s="1" t="s">
        <v>164</v>
      </c>
      <c r="E67" s="28"/>
      <c r="F67" s="27"/>
      <c r="G67" s="29"/>
      <c r="H67" s="69" t="s">
        <v>1</v>
      </c>
      <c r="J67" s="70" t="s">
        <v>163</v>
      </c>
      <c r="K67" s="27"/>
      <c r="L67" s="2" t="s">
        <v>28</v>
      </c>
      <c r="M67" s="1"/>
      <c r="N67" s="66" t="s">
        <v>162</v>
      </c>
    </row>
    <row r="68" spans="1:14" x14ac:dyDescent="0.25">
      <c r="B68" s="1">
        <v>173</v>
      </c>
      <c r="E68" s="28"/>
      <c r="F68" s="27"/>
      <c r="G68" s="29"/>
      <c r="I68" s="1">
        <v>9.6999999999999993</v>
      </c>
      <c r="J68" s="28"/>
      <c r="K68" s="27">
        <v>9.1</v>
      </c>
      <c r="L68" s="2" t="s">
        <v>99</v>
      </c>
      <c r="M68" s="1"/>
      <c r="N68" s="61" t="s">
        <v>161</v>
      </c>
    </row>
    <row r="69" spans="1:14" x14ac:dyDescent="0.25">
      <c r="A69" s="1">
        <v>2002</v>
      </c>
      <c r="B69" s="1">
        <v>11</v>
      </c>
      <c r="E69" s="28"/>
      <c r="F69" s="27"/>
      <c r="G69" s="29"/>
      <c r="H69" s="1">
        <v>23</v>
      </c>
      <c r="J69" s="28">
        <v>12.16</v>
      </c>
      <c r="K69" s="27"/>
      <c r="L69" s="2" t="s">
        <v>99</v>
      </c>
      <c r="M69" s="1"/>
      <c r="N69" s="61" t="s">
        <v>161</v>
      </c>
    </row>
    <row r="70" spans="1:14" x14ac:dyDescent="0.25">
      <c r="B70" s="1" t="s">
        <v>160</v>
      </c>
      <c r="E70" s="28"/>
      <c r="F70" s="27"/>
      <c r="G70" s="29"/>
      <c r="H70" s="69">
        <v>28</v>
      </c>
      <c r="J70" s="28">
        <v>28</v>
      </c>
      <c r="K70" s="27"/>
      <c r="L70" s="2" t="s">
        <v>159</v>
      </c>
      <c r="M70" s="1"/>
      <c r="N70" s="51" t="s">
        <v>158</v>
      </c>
    </row>
    <row r="71" spans="1:14" x14ac:dyDescent="0.25">
      <c r="B71" s="1">
        <v>300</v>
      </c>
      <c r="E71" s="28"/>
      <c r="F71" s="27"/>
      <c r="G71" s="29"/>
      <c r="I71" s="1">
        <v>4</v>
      </c>
      <c r="J71" s="28"/>
      <c r="K71" s="27">
        <v>0.16</v>
      </c>
      <c r="L71" s="2" t="s">
        <v>91</v>
      </c>
      <c r="M71" s="1"/>
      <c r="N71" s="117" t="s">
        <v>157</v>
      </c>
    </row>
    <row r="72" spans="1:14" x14ac:dyDescent="0.25">
      <c r="B72" s="1" t="s">
        <v>156</v>
      </c>
      <c r="E72" s="28"/>
      <c r="F72" s="27"/>
      <c r="G72" s="29"/>
      <c r="H72" s="69">
        <v>36.25</v>
      </c>
      <c r="J72" s="28">
        <v>28.75</v>
      </c>
      <c r="K72" s="27"/>
      <c r="L72" s="2" t="s">
        <v>155</v>
      </c>
      <c r="M72" s="1"/>
      <c r="N72" s="41" t="s">
        <v>154</v>
      </c>
    </row>
    <row r="73" spans="1:14" x14ac:dyDescent="0.25">
      <c r="B73" s="1" t="s">
        <v>153</v>
      </c>
      <c r="E73" s="28"/>
      <c r="F73" s="27"/>
      <c r="G73" s="29"/>
      <c r="I73" s="69">
        <v>39</v>
      </c>
      <c r="J73" s="28"/>
      <c r="K73" s="27">
        <v>4.16</v>
      </c>
      <c r="L73" s="2" t="s">
        <v>152</v>
      </c>
      <c r="M73" s="1"/>
      <c r="N73" s="117" t="s">
        <v>151</v>
      </c>
    </row>
    <row r="74" spans="1:14" x14ac:dyDescent="0.25">
      <c r="A74" s="1">
        <v>2003</v>
      </c>
      <c r="B74" s="1">
        <v>225</v>
      </c>
      <c r="E74" s="28"/>
      <c r="F74" s="27"/>
      <c r="G74" s="29"/>
      <c r="I74" s="1">
        <v>8.75</v>
      </c>
      <c r="J74" s="28"/>
      <c r="K74" s="27">
        <v>8.16</v>
      </c>
      <c r="L74" s="2" t="s">
        <v>150</v>
      </c>
      <c r="M74" s="1"/>
      <c r="N74" s="61" t="s">
        <v>119</v>
      </c>
    </row>
    <row r="75" spans="1:14" x14ac:dyDescent="0.25">
      <c r="B75" s="1">
        <v>122</v>
      </c>
      <c r="E75" s="28"/>
      <c r="F75" s="27"/>
      <c r="G75" s="29"/>
      <c r="H75" s="1">
        <v>13.3</v>
      </c>
      <c r="J75" s="28">
        <v>4.92</v>
      </c>
      <c r="K75" s="27"/>
      <c r="L75" s="2" t="s">
        <v>57</v>
      </c>
      <c r="M75" s="1"/>
      <c r="N75" s="51" t="s">
        <v>149</v>
      </c>
    </row>
    <row r="76" spans="1:14" x14ac:dyDescent="0.25">
      <c r="B76" s="1" t="s">
        <v>29</v>
      </c>
      <c r="C76" s="68">
        <v>40</v>
      </c>
      <c r="E76" s="28">
        <v>3.08</v>
      </c>
      <c r="F76" s="27"/>
      <c r="G76" s="29"/>
      <c r="J76" s="28"/>
      <c r="K76" s="27"/>
      <c r="L76" s="2" t="s">
        <v>2</v>
      </c>
      <c r="M76" s="42" t="s">
        <v>30</v>
      </c>
    </row>
    <row r="77" spans="1:14" x14ac:dyDescent="0.25">
      <c r="B77" s="1">
        <v>307</v>
      </c>
      <c r="E77" s="28"/>
      <c r="F77" s="27"/>
      <c r="G77" s="29"/>
      <c r="I77" s="1">
        <v>5.75</v>
      </c>
      <c r="J77" s="28"/>
      <c r="K77" s="27">
        <v>4.25</v>
      </c>
      <c r="L77" s="2" t="s">
        <v>148</v>
      </c>
      <c r="M77" s="1"/>
      <c r="N77" s="61" t="s">
        <v>147</v>
      </c>
    </row>
    <row r="78" spans="1:14" x14ac:dyDescent="0.25">
      <c r="B78" s="1">
        <v>326</v>
      </c>
      <c r="E78" s="28"/>
      <c r="F78" s="27"/>
      <c r="G78" s="29"/>
      <c r="H78" s="1">
        <v>4.75</v>
      </c>
      <c r="J78" s="28">
        <v>3.92</v>
      </c>
      <c r="K78" s="27"/>
      <c r="L78" s="2" t="s">
        <v>148</v>
      </c>
      <c r="M78" s="1"/>
      <c r="N78" s="61" t="s">
        <v>147</v>
      </c>
    </row>
    <row r="79" spans="1:14" x14ac:dyDescent="0.25">
      <c r="A79" s="1">
        <v>2004</v>
      </c>
      <c r="B79" s="1">
        <v>86</v>
      </c>
      <c r="C79" s="1">
        <v>18.16</v>
      </c>
      <c r="E79" s="28">
        <v>18.16</v>
      </c>
      <c r="F79" s="27"/>
      <c r="G79" s="29"/>
      <c r="J79" s="28"/>
      <c r="K79" s="27"/>
      <c r="L79" s="2" t="s">
        <v>2</v>
      </c>
      <c r="M79" s="66" t="s">
        <v>146</v>
      </c>
    </row>
    <row r="80" spans="1:14" x14ac:dyDescent="0.25">
      <c r="B80" s="1">
        <v>125</v>
      </c>
      <c r="E80" s="28"/>
      <c r="F80" s="27"/>
      <c r="G80" s="29"/>
      <c r="I80" s="1">
        <v>13.42</v>
      </c>
      <c r="J80" s="28"/>
      <c r="K80" s="27">
        <v>0.08</v>
      </c>
      <c r="L80" s="2" t="s">
        <v>145</v>
      </c>
      <c r="M80" s="1"/>
      <c r="N80" s="66" t="s">
        <v>144</v>
      </c>
    </row>
    <row r="81" spans="1:14" x14ac:dyDescent="0.25">
      <c r="A81" s="1">
        <v>2005</v>
      </c>
      <c r="B81" s="1" t="s">
        <v>143</v>
      </c>
      <c r="D81" s="1">
        <v>42.9</v>
      </c>
      <c r="E81" s="28"/>
      <c r="F81" s="27">
        <v>27.9</v>
      </c>
      <c r="G81" s="29"/>
      <c r="J81" s="28"/>
      <c r="K81" s="27"/>
      <c r="L81" s="2" t="s">
        <v>2</v>
      </c>
      <c r="M81" s="60" t="s">
        <v>142</v>
      </c>
    </row>
    <row r="82" spans="1:14" x14ac:dyDescent="0.25">
      <c r="B82" s="1" t="s">
        <v>31</v>
      </c>
      <c r="C82" s="1">
        <v>38.75</v>
      </c>
      <c r="E82" s="28">
        <v>26.5</v>
      </c>
      <c r="F82" s="27"/>
      <c r="G82" s="29"/>
      <c r="J82" s="28"/>
      <c r="K82" s="27"/>
      <c r="L82" s="2" t="s">
        <v>2</v>
      </c>
      <c r="M82" s="42" t="s">
        <v>27</v>
      </c>
    </row>
    <row r="83" spans="1:14" x14ac:dyDescent="0.25">
      <c r="B83" s="1">
        <v>342</v>
      </c>
      <c r="E83" s="28"/>
      <c r="F83" s="27"/>
      <c r="G83" s="29"/>
      <c r="H83" s="1">
        <v>25.92</v>
      </c>
      <c r="J83" s="28">
        <v>2.42</v>
      </c>
      <c r="K83" s="27"/>
      <c r="L83" s="2" t="s">
        <v>125</v>
      </c>
      <c r="N83" s="67" t="s">
        <v>1</v>
      </c>
    </row>
    <row r="84" spans="1:14" x14ac:dyDescent="0.25">
      <c r="A84" s="1">
        <v>2006</v>
      </c>
      <c r="B84" s="1">
        <v>46</v>
      </c>
      <c r="E84" s="28"/>
      <c r="F84" s="27"/>
      <c r="G84" s="29"/>
      <c r="H84" s="1">
        <v>26.5</v>
      </c>
      <c r="J84" s="28">
        <v>8.4</v>
      </c>
      <c r="K84" s="27"/>
      <c r="L84" s="2" t="s">
        <v>141</v>
      </c>
      <c r="M84" s="1"/>
      <c r="N84" s="117" t="s">
        <v>140</v>
      </c>
    </row>
    <row r="85" spans="1:14" x14ac:dyDescent="0.25">
      <c r="B85" s="1" t="s">
        <v>32</v>
      </c>
      <c r="C85" s="1">
        <v>40.5</v>
      </c>
      <c r="E85" s="28">
        <v>11.3</v>
      </c>
      <c r="F85" s="27"/>
      <c r="G85" s="29"/>
      <c r="J85" s="28"/>
      <c r="K85" s="27"/>
      <c r="L85" s="2" t="s">
        <v>2</v>
      </c>
      <c r="M85" s="42" t="s">
        <v>27</v>
      </c>
    </row>
    <row r="86" spans="1:14" x14ac:dyDescent="0.25">
      <c r="B86" s="1">
        <v>458</v>
      </c>
      <c r="E86" s="28"/>
      <c r="F86" s="27"/>
      <c r="G86" s="29"/>
      <c r="I86" s="1">
        <v>1.75</v>
      </c>
      <c r="J86" s="28"/>
      <c r="K86" s="27">
        <v>0.16</v>
      </c>
      <c r="L86" s="2" t="s">
        <v>99</v>
      </c>
      <c r="N86" s="55" t="s">
        <v>83</v>
      </c>
    </row>
    <row r="87" spans="1:14" x14ac:dyDescent="0.25">
      <c r="B87" s="1">
        <v>133</v>
      </c>
      <c r="D87" s="1">
        <v>17.600000000000001</v>
      </c>
      <c r="E87" s="28"/>
      <c r="F87" s="27">
        <v>16.079999999999998</v>
      </c>
      <c r="G87" s="29"/>
      <c r="J87" s="28"/>
      <c r="K87" s="27"/>
      <c r="L87" s="2" t="s">
        <v>2</v>
      </c>
      <c r="M87" s="65" t="s">
        <v>15</v>
      </c>
    </row>
    <row r="88" spans="1:14" x14ac:dyDescent="0.25">
      <c r="B88" s="1">
        <v>218</v>
      </c>
      <c r="E88" s="28"/>
      <c r="F88" s="27"/>
      <c r="G88" s="29"/>
      <c r="I88" s="1">
        <v>12.5</v>
      </c>
      <c r="J88" s="28"/>
      <c r="K88" s="27">
        <v>11.9</v>
      </c>
      <c r="L88" s="2" t="s">
        <v>139</v>
      </c>
      <c r="M88" s="1"/>
      <c r="N88" s="117" t="s">
        <v>138</v>
      </c>
    </row>
    <row r="89" spans="1:14" x14ac:dyDescent="0.25">
      <c r="B89" s="1">
        <v>137</v>
      </c>
      <c r="D89" s="1">
        <v>21.66</v>
      </c>
      <c r="E89" s="28"/>
      <c r="F89" s="27">
        <v>5.08</v>
      </c>
      <c r="G89" s="29"/>
      <c r="J89" s="28"/>
      <c r="K89" s="27"/>
      <c r="L89" s="2" t="s">
        <v>2</v>
      </c>
      <c r="M89" s="65" t="s">
        <v>15</v>
      </c>
    </row>
    <row r="90" spans="1:14" x14ac:dyDescent="0.25">
      <c r="B90" s="1">
        <v>47</v>
      </c>
      <c r="E90" s="28"/>
      <c r="F90" s="27"/>
      <c r="G90" s="29"/>
      <c r="H90" s="1">
        <v>25.9</v>
      </c>
      <c r="J90" s="28">
        <v>7.7</v>
      </c>
      <c r="K90" s="27"/>
      <c r="L90" s="2" t="s">
        <v>137</v>
      </c>
      <c r="M90" s="1"/>
      <c r="N90" s="51" t="s">
        <v>136</v>
      </c>
    </row>
    <row r="91" spans="1:14" x14ac:dyDescent="0.25">
      <c r="A91" s="1">
        <v>2007</v>
      </c>
      <c r="B91" s="1" t="s">
        <v>135</v>
      </c>
      <c r="C91" s="1">
        <v>35.299999999999997</v>
      </c>
      <c r="E91" s="28">
        <v>23.5</v>
      </c>
      <c r="F91" s="27"/>
      <c r="G91" s="29"/>
      <c r="J91" s="28"/>
      <c r="K91" s="27"/>
      <c r="L91" s="2" t="s">
        <v>2</v>
      </c>
      <c r="M91" s="57" t="s">
        <v>134</v>
      </c>
    </row>
    <row r="92" spans="1:14" x14ac:dyDescent="0.25">
      <c r="B92" s="1">
        <v>496</v>
      </c>
      <c r="E92" s="28"/>
      <c r="F92" s="27"/>
      <c r="G92" s="29"/>
      <c r="H92" s="1">
        <v>1.5</v>
      </c>
      <c r="J92" s="28">
        <v>0.08</v>
      </c>
      <c r="K92" s="27"/>
      <c r="L92" s="2" t="s">
        <v>133</v>
      </c>
      <c r="M92" s="1"/>
      <c r="N92" s="51" t="s">
        <v>132</v>
      </c>
    </row>
    <row r="93" spans="1:14" x14ac:dyDescent="0.25">
      <c r="B93" s="1">
        <v>499</v>
      </c>
      <c r="C93" s="1">
        <v>1.5</v>
      </c>
      <c r="E93" s="28">
        <v>1.5</v>
      </c>
      <c r="F93" s="27"/>
      <c r="G93" s="29"/>
      <c r="J93" s="28"/>
      <c r="K93" s="27"/>
      <c r="L93" s="2" t="s">
        <v>2</v>
      </c>
      <c r="M93" s="65" t="s">
        <v>15</v>
      </c>
    </row>
    <row r="94" spans="1:14" x14ac:dyDescent="0.25">
      <c r="B94" s="1" t="s">
        <v>131</v>
      </c>
      <c r="C94" s="1" t="s">
        <v>34</v>
      </c>
      <c r="E94" s="28">
        <v>10.5</v>
      </c>
      <c r="F94" s="27"/>
      <c r="G94" s="29"/>
      <c r="J94" s="28"/>
      <c r="K94" s="27"/>
      <c r="L94" s="2" t="s">
        <v>28</v>
      </c>
      <c r="M94" s="57" t="s">
        <v>130</v>
      </c>
    </row>
    <row r="95" spans="1:14" x14ac:dyDescent="0.25">
      <c r="B95" s="1">
        <v>319</v>
      </c>
      <c r="E95" s="28"/>
      <c r="F95" s="27"/>
      <c r="G95" s="29"/>
      <c r="I95" s="1">
        <v>8.75</v>
      </c>
      <c r="J95" s="28"/>
      <c r="K95" s="27">
        <v>7.91</v>
      </c>
      <c r="L95" s="2" t="s">
        <v>129</v>
      </c>
      <c r="N95" s="55" t="s">
        <v>83</v>
      </c>
    </row>
    <row r="96" spans="1:14" x14ac:dyDescent="0.25">
      <c r="A96" s="1">
        <v>2008</v>
      </c>
      <c r="B96" s="1">
        <v>104</v>
      </c>
      <c r="D96" s="1">
        <v>20.5</v>
      </c>
      <c r="E96" s="28"/>
      <c r="F96" s="27">
        <v>20.5</v>
      </c>
      <c r="G96" s="29"/>
      <c r="J96" s="28"/>
      <c r="K96" s="27"/>
      <c r="L96" s="2" t="s">
        <v>2</v>
      </c>
      <c r="M96" s="33" t="s">
        <v>35</v>
      </c>
    </row>
    <row r="97" spans="1:14" x14ac:dyDescent="0.25">
      <c r="B97" s="1" t="s">
        <v>128</v>
      </c>
      <c r="E97" s="28"/>
      <c r="F97" s="27"/>
      <c r="G97" s="29"/>
      <c r="H97" s="1">
        <v>7.5</v>
      </c>
      <c r="J97" s="28">
        <v>6</v>
      </c>
      <c r="K97" s="27"/>
      <c r="L97" s="2" t="s">
        <v>127</v>
      </c>
      <c r="N97" s="55" t="s">
        <v>83</v>
      </c>
    </row>
    <row r="98" spans="1:14" x14ac:dyDescent="0.25">
      <c r="B98" s="1" t="s">
        <v>126</v>
      </c>
      <c r="E98" s="28"/>
      <c r="F98" s="27"/>
      <c r="G98" s="29"/>
      <c r="H98" s="1">
        <v>39.42</v>
      </c>
      <c r="J98" s="28">
        <v>38.42</v>
      </c>
      <c r="K98" s="27"/>
      <c r="L98" s="2" t="s">
        <v>125</v>
      </c>
      <c r="M98" s="1"/>
      <c r="N98" s="64" t="s">
        <v>124</v>
      </c>
    </row>
    <row r="99" spans="1:14" x14ac:dyDescent="0.25">
      <c r="B99" s="1">
        <v>157</v>
      </c>
      <c r="E99" s="28"/>
      <c r="F99" s="27"/>
      <c r="G99" s="29"/>
      <c r="I99" s="1" t="s">
        <v>1</v>
      </c>
      <c r="J99" s="28"/>
      <c r="K99" s="27" t="s">
        <v>1</v>
      </c>
      <c r="L99" s="2" t="s">
        <v>123</v>
      </c>
      <c r="N99" s="35" t="s">
        <v>122</v>
      </c>
    </row>
    <row r="100" spans="1:14" x14ac:dyDescent="0.25">
      <c r="A100" s="1">
        <v>2009</v>
      </c>
      <c r="B100" s="63">
        <v>160</v>
      </c>
      <c r="E100" s="28"/>
      <c r="F100" s="27"/>
      <c r="G100" s="29"/>
      <c r="H100" s="1">
        <v>19.25</v>
      </c>
      <c r="J100" s="28" t="s">
        <v>1</v>
      </c>
      <c r="K100" s="27"/>
      <c r="L100" s="2" t="s">
        <v>121</v>
      </c>
      <c r="M100" s="1"/>
      <c r="N100" s="50" t="s">
        <v>120</v>
      </c>
    </row>
    <row r="101" spans="1:14" x14ac:dyDescent="0.25">
      <c r="B101" s="1">
        <v>554</v>
      </c>
      <c r="C101" s="1">
        <v>1.66</v>
      </c>
      <c r="E101" s="28">
        <v>1.66</v>
      </c>
      <c r="F101" s="27"/>
      <c r="G101" s="29"/>
      <c r="J101" s="28"/>
      <c r="K101" s="27"/>
      <c r="L101" s="2" t="s">
        <v>2</v>
      </c>
      <c r="M101" s="33" t="s">
        <v>36</v>
      </c>
    </row>
    <row r="102" spans="1:14" x14ac:dyDescent="0.25">
      <c r="B102" s="62">
        <v>376</v>
      </c>
      <c r="E102" s="28"/>
      <c r="F102" s="27"/>
      <c r="G102" s="29"/>
      <c r="H102" s="1">
        <v>8.66</v>
      </c>
      <c r="J102" s="28">
        <v>1.33</v>
      </c>
      <c r="K102" s="27"/>
      <c r="L102" s="2" t="s">
        <v>118</v>
      </c>
      <c r="M102" s="1"/>
      <c r="N102" s="61" t="s">
        <v>109</v>
      </c>
    </row>
    <row r="103" spans="1:14" x14ac:dyDescent="0.25">
      <c r="B103" s="1">
        <v>227</v>
      </c>
      <c r="E103" s="28"/>
      <c r="F103" s="27"/>
      <c r="G103" s="29"/>
      <c r="I103" s="1">
        <v>14.83</v>
      </c>
      <c r="J103" s="28"/>
      <c r="K103" s="27">
        <v>5.9</v>
      </c>
      <c r="L103" s="2" t="s">
        <v>91</v>
      </c>
      <c r="M103" s="1"/>
      <c r="N103" s="61" t="s">
        <v>119</v>
      </c>
    </row>
    <row r="104" spans="1:14" x14ac:dyDescent="0.25">
      <c r="A104" s="1">
        <v>2010</v>
      </c>
      <c r="B104" s="1">
        <v>314</v>
      </c>
      <c r="E104" s="28"/>
      <c r="F104" s="27"/>
      <c r="G104" s="29"/>
      <c r="I104" s="1">
        <v>11.42</v>
      </c>
      <c r="J104" s="28"/>
      <c r="K104" s="27">
        <v>2</v>
      </c>
      <c r="L104" s="2" t="s">
        <v>118</v>
      </c>
      <c r="N104" s="57" t="s">
        <v>117</v>
      </c>
    </row>
    <row r="105" spans="1:14" x14ac:dyDescent="0.25">
      <c r="B105" s="1" t="s">
        <v>116</v>
      </c>
      <c r="E105" s="28"/>
      <c r="F105" s="27"/>
      <c r="G105" s="29"/>
      <c r="H105" s="1">
        <v>1.41</v>
      </c>
      <c r="J105" s="28">
        <v>1.1000000000000001</v>
      </c>
      <c r="K105" s="27"/>
      <c r="L105" s="2" t="s">
        <v>99</v>
      </c>
      <c r="N105" s="55" t="s">
        <v>83</v>
      </c>
    </row>
    <row r="106" spans="1:14" x14ac:dyDescent="0.25">
      <c r="B106" s="1" t="s">
        <v>37</v>
      </c>
      <c r="D106" s="1">
        <v>37.5</v>
      </c>
      <c r="E106" s="28"/>
      <c r="F106" s="27">
        <v>17.100000000000001</v>
      </c>
      <c r="G106" s="29"/>
      <c r="J106" s="28"/>
      <c r="K106" s="27"/>
      <c r="L106" s="2" t="s">
        <v>2</v>
      </c>
      <c r="M106" s="33" t="s">
        <v>36</v>
      </c>
    </row>
    <row r="107" spans="1:14" x14ac:dyDescent="0.25">
      <c r="B107" s="1">
        <v>77</v>
      </c>
      <c r="E107" s="28"/>
      <c r="F107" s="27"/>
      <c r="G107" s="29"/>
      <c r="H107" s="1">
        <v>25.1</v>
      </c>
      <c r="J107" s="28">
        <v>3.1</v>
      </c>
      <c r="K107" s="27"/>
      <c r="L107" s="2" t="s">
        <v>115</v>
      </c>
      <c r="N107" s="55" t="s">
        <v>83</v>
      </c>
    </row>
    <row r="108" spans="1:14" x14ac:dyDescent="0.25">
      <c r="A108" s="1">
        <v>2011</v>
      </c>
      <c r="B108" s="30">
        <v>41</v>
      </c>
      <c r="D108" s="1">
        <v>31.33</v>
      </c>
      <c r="E108" s="28"/>
      <c r="F108" s="27">
        <v>4.66</v>
      </c>
      <c r="G108" s="29"/>
      <c r="J108" s="28"/>
      <c r="K108" s="27"/>
      <c r="L108" s="2" t="s">
        <v>38</v>
      </c>
      <c r="M108" s="57" t="s">
        <v>114</v>
      </c>
    </row>
    <row r="109" spans="1:14" x14ac:dyDescent="0.25">
      <c r="B109" s="30" t="s">
        <v>113</v>
      </c>
      <c r="C109" s="1">
        <v>51.5</v>
      </c>
      <c r="E109" s="28">
        <v>21.41</v>
      </c>
      <c r="F109" s="27"/>
      <c r="G109" s="29"/>
      <c r="J109" s="28"/>
      <c r="K109" s="27"/>
      <c r="L109" s="2" t="s">
        <v>2</v>
      </c>
      <c r="M109" s="42" t="s">
        <v>112</v>
      </c>
    </row>
    <row r="110" spans="1:14" x14ac:dyDescent="0.25">
      <c r="B110" s="30" t="s">
        <v>111</v>
      </c>
      <c r="C110" s="1">
        <v>44.75</v>
      </c>
      <c r="E110" s="28">
        <v>39.659999999999997</v>
      </c>
      <c r="F110" s="27"/>
      <c r="G110" s="29"/>
      <c r="J110" s="28"/>
      <c r="K110" s="27"/>
      <c r="L110" s="2" t="s">
        <v>2</v>
      </c>
      <c r="M110" s="60" t="s">
        <v>110</v>
      </c>
    </row>
    <row r="111" spans="1:14" x14ac:dyDescent="0.25">
      <c r="B111" s="30">
        <v>105</v>
      </c>
      <c r="C111" s="1">
        <v>23.66</v>
      </c>
      <c r="E111" s="28">
        <v>19.579999999999998</v>
      </c>
      <c r="F111" s="27"/>
      <c r="G111" s="29"/>
      <c r="J111" s="28"/>
      <c r="K111" s="27"/>
      <c r="L111" s="2" t="s">
        <v>2</v>
      </c>
      <c r="M111" s="59" t="s">
        <v>109</v>
      </c>
    </row>
    <row r="112" spans="1:14" x14ac:dyDescent="0.25">
      <c r="A112" s="1">
        <v>2012</v>
      </c>
      <c r="B112" s="30">
        <v>577</v>
      </c>
      <c r="E112" s="28"/>
      <c r="F112" s="27"/>
      <c r="G112" s="29"/>
      <c r="H112" s="1">
        <v>2.91</v>
      </c>
      <c r="J112" s="28">
        <v>0.91</v>
      </c>
      <c r="K112" s="27"/>
      <c r="L112" s="2" t="s">
        <v>108</v>
      </c>
      <c r="M112" s="1"/>
      <c r="N112" s="54" t="s">
        <v>107</v>
      </c>
    </row>
    <row r="113" spans="1:14" x14ac:dyDescent="0.25">
      <c r="B113" s="30">
        <v>172</v>
      </c>
      <c r="C113" s="1">
        <v>20.420000000000002</v>
      </c>
      <c r="E113" s="28">
        <v>10.83</v>
      </c>
      <c r="F113" s="27"/>
      <c r="G113" s="29"/>
      <c r="J113" s="28"/>
      <c r="K113" s="27"/>
      <c r="L113" s="2" t="s">
        <v>28</v>
      </c>
      <c r="M113" s="49" t="s">
        <v>106</v>
      </c>
      <c r="N113" s="58"/>
    </row>
    <row r="114" spans="1:14" ht="13.55" customHeight="1" x14ac:dyDescent="0.25">
      <c r="B114" s="30">
        <v>444</v>
      </c>
      <c r="C114" s="1">
        <v>8.42</v>
      </c>
      <c r="E114" s="28">
        <v>7.66</v>
      </c>
      <c r="F114" s="27"/>
      <c r="G114" s="29"/>
      <c r="J114" s="28"/>
      <c r="K114" s="27"/>
      <c r="L114" s="2" t="s">
        <v>2</v>
      </c>
      <c r="M114" s="118" t="s">
        <v>105</v>
      </c>
    </row>
    <row r="115" spans="1:14" x14ac:dyDescent="0.25">
      <c r="B115" s="30">
        <v>351</v>
      </c>
      <c r="E115" s="28"/>
      <c r="F115" s="27"/>
      <c r="G115" s="29"/>
      <c r="H115" s="1">
        <v>12.58</v>
      </c>
      <c r="J115" s="28">
        <v>11.83</v>
      </c>
      <c r="K115" s="27"/>
      <c r="L115" s="2" t="s">
        <v>54</v>
      </c>
      <c r="M115" s="1"/>
      <c r="N115" s="50" t="s">
        <v>104</v>
      </c>
    </row>
    <row r="116" spans="1:14" x14ac:dyDescent="0.25">
      <c r="A116" s="39" t="s">
        <v>23</v>
      </c>
      <c r="B116" s="39">
        <v>699</v>
      </c>
      <c r="C116" s="39">
        <v>0.75</v>
      </c>
      <c r="D116" s="39"/>
      <c r="E116" s="39">
        <v>0.75</v>
      </c>
      <c r="F116" s="39"/>
      <c r="G116" s="29"/>
      <c r="H116" s="39"/>
      <c r="I116" s="39"/>
      <c r="J116" s="39"/>
      <c r="K116" s="39"/>
      <c r="L116" s="2" t="s">
        <v>2</v>
      </c>
      <c r="M116" s="56" t="s">
        <v>103</v>
      </c>
    </row>
    <row r="117" spans="1:14" x14ac:dyDescent="0.25">
      <c r="B117" s="30">
        <v>394</v>
      </c>
      <c r="E117" s="28"/>
      <c r="F117" s="27"/>
      <c r="G117" s="29"/>
      <c r="H117" s="1">
        <v>10.66</v>
      </c>
      <c r="J117" s="28">
        <v>10</v>
      </c>
      <c r="K117" s="27"/>
      <c r="L117" s="2" t="s">
        <v>102</v>
      </c>
      <c r="N117" s="55" t="s">
        <v>83</v>
      </c>
    </row>
    <row r="118" spans="1:14" x14ac:dyDescent="0.25">
      <c r="A118" s="1">
        <v>2013</v>
      </c>
      <c r="B118" s="30">
        <v>490</v>
      </c>
      <c r="E118" s="28"/>
      <c r="F118" s="27"/>
      <c r="G118" s="29"/>
      <c r="H118" s="1">
        <v>7.08</v>
      </c>
      <c r="J118" s="28">
        <v>5.92</v>
      </c>
      <c r="K118" s="27"/>
      <c r="L118" s="2" t="s">
        <v>101</v>
      </c>
      <c r="N118" s="54" t="s">
        <v>100</v>
      </c>
    </row>
    <row r="119" spans="1:14" x14ac:dyDescent="0.25">
      <c r="B119" s="30">
        <v>54</v>
      </c>
      <c r="E119" s="28"/>
      <c r="F119" s="27"/>
      <c r="G119" s="29"/>
      <c r="I119" s="1">
        <v>31.16</v>
      </c>
      <c r="J119" s="28"/>
      <c r="K119" s="27">
        <v>26.5</v>
      </c>
      <c r="L119" s="2" t="s">
        <v>99</v>
      </c>
      <c r="N119" s="54" t="s">
        <v>98</v>
      </c>
    </row>
    <row r="120" spans="1:14" x14ac:dyDescent="0.25">
      <c r="B120" s="30">
        <v>129</v>
      </c>
      <c r="C120" s="1">
        <v>23.33</v>
      </c>
      <c r="E120" s="28">
        <v>1.1599999999999999</v>
      </c>
      <c r="F120" s="27"/>
      <c r="G120" s="29"/>
      <c r="J120" s="28"/>
      <c r="K120" s="27"/>
      <c r="L120" s="2" t="s">
        <v>2</v>
      </c>
      <c r="M120" s="34" t="s">
        <v>15</v>
      </c>
    </row>
    <row r="121" spans="1:14" x14ac:dyDescent="0.25">
      <c r="B121" s="1" t="s">
        <v>97</v>
      </c>
      <c r="E121" s="28"/>
      <c r="F121" s="27"/>
      <c r="G121" s="29"/>
      <c r="H121" s="1">
        <v>47.5</v>
      </c>
      <c r="J121" s="28">
        <v>40.159999999999997</v>
      </c>
      <c r="K121" s="27"/>
      <c r="L121" s="2" t="s">
        <v>93</v>
      </c>
      <c r="N121" s="52" t="s">
        <v>67</v>
      </c>
    </row>
    <row r="122" spans="1:14" x14ac:dyDescent="0.25">
      <c r="B122" s="30">
        <v>81</v>
      </c>
      <c r="E122" s="28"/>
      <c r="F122" s="27"/>
      <c r="G122" s="29"/>
      <c r="I122" s="1">
        <v>28.66</v>
      </c>
      <c r="J122" s="28"/>
      <c r="K122" s="27">
        <v>26.83</v>
      </c>
      <c r="L122" s="2" t="s">
        <v>96</v>
      </c>
      <c r="M122" s="1"/>
      <c r="N122" s="52" t="s">
        <v>95</v>
      </c>
    </row>
    <row r="123" spans="1:14" x14ac:dyDescent="0.25">
      <c r="B123" s="1" t="s">
        <v>94</v>
      </c>
      <c r="E123" s="28"/>
      <c r="F123" s="27"/>
      <c r="G123" s="29"/>
      <c r="I123" s="53">
        <v>54</v>
      </c>
      <c r="J123" s="28"/>
      <c r="K123" s="27">
        <v>35</v>
      </c>
      <c r="L123" s="2" t="s">
        <v>93</v>
      </c>
      <c r="N123" s="52" t="s">
        <v>92</v>
      </c>
    </row>
    <row r="124" spans="1:14" x14ac:dyDescent="0.25">
      <c r="B124" s="30">
        <v>190</v>
      </c>
      <c r="E124" s="28"/>
      <c r="F124" s="27"/>
      <c r="G124" s="29"/>
      <c r="H124" s="1">
        <v>20</v>
      </c>
      <c r="J124" s="28">
        <v>19.41</v>
      </c>
      <c r="K124" s="27"/>
      <c r="L124" s="2" t="s">
        <v>91</v>
      </c>
      <c r="N124" s="51" t="s">
        <v>90</v>
      </c>
    </row>
    <row r="125" spans="1:14" x14ac:dyDescent="0.25">
      <c r="A125" s="1">
        <v>2014</v>
      </c>
      <c r="B125" s="30">
        <v>179</v>
      </c>
      <c r="E125" s="28"/>
      <c r="F125" s="27"/>
      <c r="G125" s="29"/>
      <c r="H125" s="1">
        <v>33</v>
      </c>
      <c r="J125" s="28">
        <v>26.66</v>
      </c>
      <c r="K125" s="27"/>
      <c r="L125" s="37" t="s">
        <v>89</v>
      </c>
      <c r="N125" s="50" t="s">
        <v>88</v>
      </c>
    </row>
    <row r="126" spans="1:14" x14ac:dyDescent="0.25">
      <c r="B126" s="30">
        <v>414</v>
      </c>
      <c r="C126" s="1">
        <v>11.16</v>
      </c>
      <c r="E126" s="28">
        <v>11.16</v>
      </c>
      <c r="F126" s="27"/>
      <c r="G126" s="29"/>
      <c r="J126" s="28"/>
      <c r="K126" s="27"/>
      <c r="L126" s="2" t="s">
        <v>2</v>
      </c>
      <c r="M126" s="32" t="s">
        <v>87</v>
      </c>
    </row>
    <row r="127" spans="1:14" x14ac:dyDescent="0.25">
      <c r="B127" s="30">
        <v>148</v>
      </c>
      <c r="E127" s="28"/>
      <c r="F127" s="27"/>
      <c r="G127" s="29"/>
      <c r="H127" s="1">
        <v>23.08</v>
      </c>
      <c r="J127" s="28">
        <v>1.75</v>
      </c>
      <c r="K127" s="27"/>
      <c r="L127" s="2" t="s">
        <v>84</v>
      </c>
      <c r="N127" s="48" t="s">
        <v>83</v>
      </c>
    </row>
    <row r="128" spans="1:14" x14ac:dyDescent="0.25">
      <c r="B128" s="30">
        <v>156</v>
      </c>
      <c r="C128" s="1">
        <v>38.33</v>
      </c>
      <c r="E128" s="28">
        <v>2.5</v>
      </c>
      <c r="F128" s="27"/>
      <c r="G128" s="29"/>
      <c r="J128" s="28"/>
      <c r="K128" s="27"/>
      <c r="L128" s="2" t="s">
        <v>2</v>
      </c>
      <c r="M128" s="42" t="s">
        <v>27</v>
      </c>
    </row>
    <row r="129" spans="1:14" x14ac:dyDescent="0.25">
      <c r="B129" s="1" t="s">
        <v>86</v>
      </c>
      <c r="D129" s="1">
        <v>11.5</v>
      </c>
      <c r="E129" s="28"/>
      <c r="F129" s="27">
        <v>7.42</v>
      </c>
      <c r="G129" s="29"/>
      <c r="J129" s="28"/>
      <c r="K129" s="27"/>
      <c r="L129" s="2" t="s">
        <v>38</v>
      </c>
      <c r="M129" s="49" t="s">
        <v>85</v>
      </c>
    </row>
    <row r="130" spans="1:14" x14ac:dyDescent="0.25">
      <c r="B130" s="30">
        <v>677</v>
      </c>
      <c r="E130" s="28"/>
      <c r="F130" s="27"/>
      <c r="G130" s="29"/>
      <c r="I130" s="1">
        <v>3.5</v>
      </c>
      <c r="J130" s="28"/>
      <c r="K130" s="27">
        <v>1.33</v>
      </c>
      <c r="L130" s="2" t="s">
        <v>84</v>
      </c>
      <c r="N130" s="48" t="s">
        <v>83</v>
      </c>
    </row>
    <row r="131" spans="1:14" x14ac:dyDescent="0.25">
      <c r="A131" s="1">
        <v>2015</v>
      </c>
      <c r="B131" s="1" t="s">
        <v>82</v>
      </c>
      <c r="D131" s="4">
        <v>49</v>
      </c>
      <c r="E131" s="28"/>
      <c r="F131" s="27">
        <v>11.83</v>
      </c>
      <c r="G131" s="29"/>
      <c r="J131" s="28"/>
      <c r="K131" s="27"/>
      <c r="L131" s="2" t="s">
        <v>28</v>
      </c>
      <c r="M131" s="43" t="s">
        <v>81</v>
      </c>
    </row>
    <row r="132" spans="1:14" x14ac:dyDescent="0.25">
      <c r="B132" s="30" t="s">
        <v>80</v>
      </c>
      <c r="E132" s="28"/>
      <c r="F132" s="27"/>
      <c r="G132" s="29"/>
      <c r="H132" s="1">
        <v>49</v>
      </c>
      <c r="J132" s="28">
        <v>43</v>
      </c>
      <c r="K132" s="27"/>
      <c r="L132" s="37" t="s">
        <v>61</v>
      </c>
      <c r="N132" s="43" t="s">
        <v>67</v>
      </c>
    </row>
    <row r="133" spans="1:14" x14ac:dyDescent="0.25">
      <c r="B133" s="30" t="s">
        <v>39</v>
      </c>
      <c r="D133" s="1">
        <v>24</v>
      </c>
      <c r="E133" s="28"/>
      <c r="F133" s="27">
        <v>1.75</v>
      </c>
      <c r="G133" s="29"/>
      <c r="J133" s="28"/>
      <c r="K133" s="27"/>
      <c r="L133" s="2" t="s">
        <v>2</v>
      </c>
      <c r="M133" s="34" t="s">
        <v>40</v>
      </c>
      <c r="N133" s="37"/>
    </row>
    <row r="134" spans="1:14" x14ac:dyDescent="0.25">
      <c r="B134" s="30">
        <v>217</v>
      </c>
      <c r="C134" s="1">
        <v>21.5</v>
      </c>
      <c r="E134" s="28">
        <v>9.83</v>
      </c>
      <c r="F134" s="27"/>
      <c r="G134" s="29"/>
      <c r="J134" s="28"/>
      <c r="K134" s="27"/>
      <c r="L134" s="2" t="s">
        <v>38</v>
      </c>
      <c r="M134" s="34" t="s">
        <v>40</v>
      </c>
      <c r="N134" s="37"/>
    </row>
    <row r="135" spans="1:14" x14ac:dyDescent="0.25">
      <c r="A135" s="1">
        <v>2016</v>
      </c>
      <c r="B135" s="30">
        <v>43</v>
      </c>
      <c r="E135" s="28"/>
      <c r="F135" s="27"/>
      <c r="G135" s="29"/>
      <c r="H135" s="1">
        <v>36</v>
      </c>
      <c r="J135" s="28">
        <v>24.4</v>
      </c>
      <c r="K135" s="27"/>
      <c r="L135" s="2" t="s">
        <v>79</v>
      </c>
      <c r="N135" s="43" t="s">
        <v>78</v>
      </c>
    </row>
    <row r="136" spans="1:14" x14ac:dyDescent="0.25">
      <c r="B136" s="30" t="s">
        <v>77</v>
      </c>
      <c r="E136" s="28"/>
      <c r="F136" s="27"/>
      <c r="G136" s="29"/>
      <c r="I136" s="1" t="s">
        <v>1</v>
      </c>
      <c r="J136" s="28"/>
      <c r="K136" s="27">
        <v>7</v>
      </c>
      <c r="L136" s="2" t="s">
        <v>76</v>
      </c>
      <c r="N136" s="32" t="s">
        <v>75</v>
      </c>
    </row>
    <row r="137" spans="1:14" x14ac:dyDescent="0.25">
      <c r="B137" s="30" t="s">
        <v>74</v>
      </c>
      <c r="E137" s="28"/>
      <c r="F137" s="27"/>
      <c r="G137" s="29"/>
      <c r="I137" s="1">
        <v>11.58</v>
      </c>
      <c r="J137" s="28"/>
      <c r="K137" s="27">
        <v>9.33</v>
      </c>
      <c r="L137" s="2" t="s">
        <v>73</v>
      </c>
      <c r="N137" s="32" t="s">
        <v>72</v>
      </c>
    </row>
    <row r="138" spans="1:14" ht="11.95" customHeight="1" x14ac:dyDescent="0.25">
      <c r="A138" s="1">
        <v>2017</v>
      </c>
      <c r="B138" s="30" t="s">
        <v>41</v>
      </c>
      <c r="D138" s="1" t="s">
        <v>34</v>
      </c>
      <c r="E138" s="28"/>
      <c r="F138" s="27">
        <v>4.3</v>
      </c>
      <c r="G138" s="29"/>
      <c r="J138" s="28"/>
      <c r="K138" s="27"/>
      <c r="L138" s="2" t="s">
        <v>38</v>
      </c>
      <c r="M138" s="34" t="s">
        <v>40</v>
      </c>
    </row>
    <row r="139" spans="1:14" x14ac:dyDescent="0.25">
      <c r="B139" s="30">
        <v>223</v>
      </c>
      <c r="C139" s="1">
        <v>22.58</v>
      </c>
      <c r="E139" s="28">
        <v>4.33</v>
      </c>
      <c r="F139" s="27"/>
      <c r="G139" s="29"/>
      <c r="J139" s="28"/>
      <c r="K139" s="27"/>
      <c r="L139" s="2" t="s">
        <v>38</v>
      </c>
      <c r="M139" s="34" t="s">
        <v>40</v>
      </c>
    </row>
    <row r="140" spans="1:14" x14ac:dyDescent="0.25">
      <c r="A140" s="130" t="s">
        <v>23</v>
      </c>
      <c r="B140" s="47">
        <v>966</v>
      </c>
      <c r="C140" s="45"/>
      <c r="D140" s="45">
        <v>0.6</v>
      </c>
      <c r="E140" s="44"/>
      <c r="F140" s="38">
        <v>0.6</v>
      </c>
      <c r="G140" s="29"/>
      <c r="H140" s="46"/>
      <c r="I140" s="45"/>
      <c r="J140" s="44"/>
      <c r="K140" s="38"/>
      <c r="L140" s="2" t="s">
        <v>2</v>
      </c>
      <c r="M140" s="33" t="s">
        <v>36</v>
      </c>
    </row>
    <row r="141" spans="1:14" x14ac:dyDescent="0.25">
      <c r="A141" s="131"/>
      <c r="B141" s="47">
        <v>968</v>
      </c>
      <c r="C141" s="45">
        <v>0.48</v>
      </c>
      <c r="D141" s="45"/>
      <c r="E141" s="44">
        <v>0.41</v>
      </c>
      <c r="F141" s="38"/>
      <c r="G141" s="29"/>
      <c r="H141" s="46"/>
      <c r="I141" s="45"/>
      <c r="J141" s="44"/>
      <c r="K141" s="38"/>
      <c r="L141" s="2" t="s">
        <v>2</v>
      </c>
      <c r="M141" s="33" t="s">
        <v>36</v>
      </c>
    </row>
    <row r="142" spans="1:14" x14ac:dyDescent="0.25">
      <c r="A142" s="31"/>
      <c r="B142" s="30">
        <v>202</v>
      </c>
      <c r="E142" s="28"/>
      <c r="F142" s="27"/>
      <c r="G142" s="29"/>
      <c r="H142" s="30">
        <v>29.83</v>
      </c>
      <c r="J142" s="28">
        <v>5.91</v>
      </c>
      <c r="K142" s="27"/>
      <c r="L142" s="2" t="s">
        <v>71</v>
      </c>
      <c r="M142" s="37"/>
      <c r="N142" s="35" t="s">
        <v>70</v>
      </c>
    </row>
    <row r="143" spans="1:14" x14ac:dyDescent="0.25">
      <c r="A143" s="31"/>
      <c r="B143" s="30">
        <v>203</v>
      </c>
      <c r="E143" s="28"/>
      <c r="F143" s="27"/>
      <c r="G143" s="29"/>
      <c r="H143" s="30">
        <v>27.83</v>
      </c>
      <c r="J143" s="28">
        <v>27</v>
      </c>
      <c r="K143" s="27"/>
      <c r="L143" s="37" t="s">
        <v>69</v>
      </c>
      <c r="M143" s="37"/>
      <c r="N143" s="36" t="s">
        <v>68</v>
      </c>
    </row>
    <row r="144" spans="1:14" x14ac:dyDescent="0.25">
      <c r="A144" s="31">
        <v>2018</v>
      </c>
      <c r="B144" s="1">
        <v>58</v>
      </c>
      <c r="C144" s="1">
        <v>36.25</v>
      </c>
      <c r="E144" s="28">
        <v>11.5</v>
      </c>
      <c r="F144" s="27"/>
      <c r="G144" s="29"/>
      <c r="H144" s="30"/>
      <c r="J144" s="28"/>
      <c r="K144" s="27"/>
      <c r="L144" s="2" t="s">
        <v>2</v>
      </c>
      <c r="M144" s="43" t="s">
        <v>67</v>
      </c>
      <c r="N144" s="1">
        <f>COUNTA(#REF!)</f>
        <v>1</v>
      </c>
    </row>
    <row r="145" spans="1:14" x14ac:dyDescent="0.25">
      <c r="A145" s="31"/>
      <c r="B145" s="1" t="s">
        <v>66</v>
      </c>
      <c r="C145" s="1" t="s">
        <v>34</v>
      </c>
      <c r="E145" s="28">
        <v>1</v>
      </c>
      <c r="F145" s="27"/>
      <c r="G145" s="29"/>
      <c r="H145" s="30"/>
      <c r="J145" s="28"/>
      <c r="K145" s="27"/>
      <c r="L145" s="2" t="s">
        <v>65</v>
      </c>
      <c r="M145" s="32" t="s">
        <v>64</v>
      </c>
    </row>
    <row r="146" spans="1:14" x14ac:dyDescent="0.25">
      <c r="A146" s="31"/>
      <c r="B146" s="30" t="s">
        <v>42</v>
      </c>
      <c r="D146" s="4">
        <v>44.58</v>
      </c>
      <c r="E146" s="28"/>
      <c r="F146" s="27">
        <v>16.579999999999998</v>
      </c>
      <c r="G146" s="29"/>
      <c r="H146" s="30"/>
      <c r="J146" s="28"/>
      <c r="K146" s="27"/>
      <c r="L146" s="2" t="s">
        <v>28</v>
      </c>
      <c r="M146" s="42" t="s">
        <v>27</v>
      </c>
      <c r="N146" s="1">
        <f>COUNTA(#REF!)</f>
        <v>1</v>
      </c>
    </row>
    <row r="147" spans="1:14" x14ac:dyDescent="0.25">
      <c r="A147" s="31"/>
      <c r="B147" s="30" t="s">
        <v>63</v>
      </c>
      <c r="E147" s="28"/>
      <c r="F147" s="27"/>
      <c r="G147" s="29"/>
      <c r="H147" s="4">
        <v>48.75</v>
      </c>
      <c r="J147" s="28">
        <v>47.75</v>
      </c>
      <c r="K147" s="27"/>
      <c r="L147" s="2" t="s">
        <v>62</v>
      </c>
      <c r="N147" s="41" t="s">
        <v>33</v>
      </c>
    </row>
    <row r="148" spans="1:14" ht="11.95" customHeight="1" x14ac:dyDescent="0.25">
      <c r="A148" s="39" t="s">
        <v>23</v>
      </c>
      <c r="B148" s="40">
        <v>1000</v>
      </c>
      <c r="C148" s="39"/>
      <c r="D148" s="38"/>
      <c r="E148" s="39"/>
      <c r="F148" s="38"/>
      <c r="G148" s="29"/>
      <c r="H148" s="39">
        <v>0.41</v>
      </c>
      <c r="I148" s="38"/>
      <c r="J148" s="39">
        <v>0.41</v>
      </c>
      <c r="K148" s="38"/>
      <c r="L148" s="37" t="s">
        <v>57</v>
      </c>
      <c r="N148" s="36" t="s">
        <v>59</v>
      </c>
    </row>
    <row r="149" spans="1:14" x14ac:dyDescent="0.25">
      <c r="A149" s="31">
        <v>2019</v>
      </c>
      <c r="B149" s="1">
        <v>130</v>
      </c>
      <c r="E149" s="28"/>
      <c r="F149" s="27"/>
      <c r="G149" s="29"/>
      <c r="H149" s="30"/>
      <c r="I149" s="1">
        <v>29.91</v>
      </c>
      <c r="J149" s="28"/>
      <c r="K149" s="27">
        <v>23.16</v>
      </c>
      <c r="L149" s="37" t="s">
        <v>61</v>
      </c>
      <c r="N149" s="35" t="s">
        <v>60</v>
      </c>
    </row>
    <row r="150" spans="1:14" ht="12.85" customHeight="1" x14ac:dyDescent="0.25">
      <c r="A150" s="39" t="s">
        <v>23</v>
      </c>
      <c r="B150" s="40">
        <v>1019</v>
      </c>
      <c r="C150" s="39"/>
      <c r="D150" s="38"/>
      <c r="E150" s="39"/>
      <c r="F150" s="38"/>
      <c r="G150" s="29"/>
      <c r="H150" s="39">
        <v>0.33</v>
      </c>
      <c r="I150" s="38"/>
      <c r="J150" s="39">
        <v>0.33</v>
      </c>
      <c r="K150" s="38"/>
      <c r="L150" s="37" t="s">
        <v>57</v>
      </c>
      <c r="N150" s="36" t="s">
        <v>59</v>
      </c>
    </row>
    <row r="151" spans="1:14" x14ac:dyDescent="0.25">
      <c r="A151" s="31"/>
      <c r="B151" s="30" t="s">
        <v>51</v>
      </c>
      <c r="E151" s="28"/>
      <c r="F151" s="27"/>
      <c r="G151" s="29"/>
      <c r="H151" s="30"/>
      <c r="I151" s="4">
        <v>49</v>
      </c>
      <c r="J151" s="28"/>
      <c r="K151" s="27">
        <v>47.92</v>
      </c>
      <c r="L151" s="2" t="s">
        <v>58</v>
      </c>
      <c r="N151" s="33" t="s">
        <v>299</v>
      </c>
    </row>
    <row r="152" spans="1:14" x14ac:dyDescent="0.25">
      <c r="A152" s="31"/>
      <c r="B152" s="30" t="s">
        <v>289</v>
      </c>
      <c r="E152" s="28"/>
      <c r="F152" s="27"/>
      <c r="G152" s="29"/>
      <c r="H152" s="30"/>
      <c r="I152" s="4">
        <v>18.66</v>
      </c>
      <c r="J152" s="28"/>
      <c r="K152" s="27">
        <v>16.579999999999998</v>
      </c>
      <c r="L152" s="37" t="s">
        <v>290</v>
      </c>
      <c r="N152" s="67" t="s">
        <v>1</v>
      </c>
    </row>
    <row r="153" spans="1:14" x14ac:dyDescent="0.25">
      <c r="A153" s="31">
        <v>2020</v>
      </c>
      <c r="B153" s="30">
        <v>276</v>
      </c>
      <c r="E153" s="28"/>
      <c r="F153" s="27"/>
      <c r="G153" s="29"/>
      <c r="H153" s="30"/>
      <c r="I153" s="1">
        <v>23.41</v>
      </c>
      <c r="J153" s="28"/>
      <c r="K153" s="27">
        <v>22</v>
      </c>
      <c r="L153" s="2" t="s">
        <v>57</v>
      </c>
      <c r="N153" s="35" t="s">
        <v>56</v>
      </c>
    </row>
    <row r="154" spans="1:14" x14ac:dyDescent="0.25">
      <c r="A154" s="31"/>
      <c r="B154" s="30">
        <v>1011</v>
      </c>
      <c r="C154" s="1">
        <v>5.33</v>
      </c>
      <c r="E154" s="28">
        <v>1.1599999999999999</v>
      </c>
      <c r="F154" s="27"/>
      <c r="G154" s="29"/>
      <c r="H154" s="30"/>
      <c r="J154" s="28"/>
      <c r="K154" s="27"/>
      <c r="L154" s="2" t="s">
        <v>2</v>
      </c>
      <c r="M154" s="105" t="s">
        <v>55</v>
      </c>
    </row>
    <row r="155" spans="1:14" x14ac:dyDescent="0.25">
      <c r="A155" s="31"/>
      <c r="B155" s="30">
        <v>789</v>
      </c>
      <c r="E155" s="28"/>
      <c r="F155" s="27"/>
      <c r="G155" s="29"/>
      <c r="H155" s="30">
        <v>6.5</v>
      </c>
      <c r="J155" s="28">
        <v>5.41</v>
      </c>
      <c r="K155" s="27"/>
      <c r="L155" s="2" t="s">
        <v>54</v>
      </c>
      <c r="N155" s="33" t="s">
        <v>283</v>
      </c>
    </row>
    <row r="156" spans="1:14" x14ac:dyDescent="0.25">
      <c r="A156" s="31"/>
      <c r="B156" s="30" t="s">
        <v>53</v>
      </c>
      <c r="C156" s="1" t="s">
        <v>34</v>
      </c>
      <c r="E156" s="28">
        <v>1.1599999999999999</v>
      </c>
      <c r="F156" s="27"/>
      <c r="G156" s="29"/>
      <c r="H156" s="30"/>
      <c r="J156" s="28"/>
      <c r="K156" s="27"/>
      <c r="L156" s="2" t="s">
        <v>38</v>
      </c>
      <c r="M156" s="32" t="s">
        <v>291</v>
      </c>
    </row>
    <row r="157" spans="1:14" x14ac:dyDescent="0.25">
      <c r="A157" s="31"/>
      <c r="B157" s="30">
        <v>103</v>
      </c>
      <c r="D157" s="1">
        <v>32.659999999999997</v>
      </c>
      <c r="E157" s="28"/>
      <c r="F157" s="27">
        <v>13.08</v>
      </c>
      <c r="G157" s="29"/>
      <c r="H157" s="30"/>
      <c r="J157" s="28"/>
      <c r="K157" s="27"/>
      <c r="L157" s="2" t="s">
        <v>38</v>
      </c>
      <c r="M157" s="32" t="s">
        <v>284</v>
      </c>
    </row>
    <row r="158" spans="1:14" x14ac:dyDescent="0.25">
      <c r="A158" s="31">
        <v>2021</v>
      </c>
      <c r="B158" s="30">
        <v>352</v>
      </c>
      <c r="D158" s="1">
        <v>21.16</v>
      </c>
      <c r="E158" s="28"/>
      <c r="F158" s="27">
        <v>11.91</v>
      </c>
      <c r="G158" s="29"/>
      <c r="H158" s="30"/>
      <c r="J158" s="28"/>
      <c r="K158" s="27"/>
      <c r="L158" s="2" t="s">
        <v>2</v>
      </c>
      <c r="M158" s="32" t="s">
        <v>287</v>
      </c>
    </row>
    <row r="159" spans="1:14" x14ac:dyDescent="0.25">
      <c r="A159" s="31"/>
      <c r="B159" s="30">
        <v>600</v>
      </c>
      <c r="D159" s="1">
        <v>12.25</v>
      </c>
      <c r="E159" s="28"/>
      <c r="F159" s="27">
        <v>10.83</v>
      </c>
      <c r="G159" s="29"/>
      <c r="H159" s="30"/>
      <c r="J159" s="28"/>
      <c r="K159" s="27"/>
      <c r="L159" s="2" t="s">
        <v>2</v>
      </c>
      <c r="M159" s="36" t="s">
        <v>286</v>
      </c>
    </row>
    <row r="160" spans="1:14" x14ac:dyDescent="0.25">
      <c r="A160" s="31"/>
      <c r="B160" s="30">
        <v>60</v>
      </c>
      <c r="E160" s="28"/>
      <c r="F160" s="27"/>
      <c r="G160" s="29"/>
      <c r="H160" s="30">
        <v>38.5</v>
      </c>
      <c r="J160" s="28">
        <v>23</v>
      </c>
      <c r="K160" s="27"/>
      <c r="L160" s="37" t="s">
        <v>57</v>
      </c>
      <c r="N160" s="104" t="s">
        <v>288</v>
      </c>
    </row>
    <row r="161" spans="1:14" x14ac:dyDescent="0.25">
      <c r="A161" s="31"/>
      <c r="B161" s="30" t="s">
        <v>294</v>
      </c>
      <c r="E161" s="28"/>
      <c r="F161" s="27"/>
      <c r="G161" s="29"/>
      <c r="H161" s="30"/>
      <c r="I161" s="30" t="s">
        <v>34</v>
      </c>
      <c r="J161" s="28"/>
      <c r="K161" s="27">
        <v>19</v>
      </c>
      <c r="L161" s="37" t="s">
        <v>296</v>
      </c>
      <c r="N161" s="105" t="s">
        <v>300</v>
      </c>
    </row>
    <row r="162" spans="1:14" x14ac:dyDescent="0.25">
      <c r="A162" s="31"/>
      <c r="B162" s="30">
        <v>453</v>
      </c>
      <c r="D162" s="1">
        <v>16.5</v>
      </c>
      <c r="E162" s="28"/>
      <c r="F162" s="27">
        <v>14.41</v>
      </c>
      <c r="G162" s="29"/>
      <c r="H162" s="30"/>
      <c r="J162" s="28"/>
      <c r="K162" s="27"/>
      <c r="L162" s="37" t="s">
        <v>2</v>
      </c>
      <c r="M162" s="105" t="s">
        <v>301</v>
      </c>
    </row>
    <row r="163" spans="1:14" x14ac:dyDescent="0.25">
      <c r="A163" s="31"/>
      <c r="B163" s="67">
        <v>887</v>
      </c>
      <c r="E163" s="28"/>
      <c r="F163" s="27"/>
      <c r="G163" s="29"/>
      <c r="H163" s="30"/>
      <c r="I163" s="1">
        <v>5.5</v>
      </c>
      <c r="J163" s="28"/>
      <c r="K163" s="27">
        <v>5.5</v>
      </c>
      <c r="L163" s="37" t="s">
        <v>292</v>
      </c>
      <c r="N163" s="106" t="s">
        <v>293</v>
      </c>
    </row>
    <row r="164" spans="1:14" x14ac:dyDescent="0.25">
      <c r="A164" s="31"/>
      <c r="B164" s="30">
        <v>142</v>
      </c>
      <c r="D164" s="1">
        <v>30.66</v>
      </c>
      <c r="E164" s="28"/>
      <c r="F164" s="27">
        <v>1.58</v>
      </c>
      <c r="G164" s="29"/>
      <c r="H164" s="30"/>
      <c r="J164" s="28"/>
      <c r="K164" s="27"/>
      <c r="L164" s="37" t="s">
        <v>38</v>
      </c>
      <c r="M164" s="33" t="s">
        <v>362</v>
      </c>
    </row>
    <row r="165" spans="1:14" x14ac:dyDescent="0.25">
      <c r="A165" s="31"/>
      <c r="B165" s="30">
        <v>846</v>
      </c>
      <c r="E165" s="28"/>
      <c r="F165" s="27"/>
      <c r="G165" s="29"/>
      <c r="H165" s="30">
        <v>6.66</v>
      </c>
      <c r="J165" s="28">
        <v>6</v>
      </c>
      <c r="K165" s="27"/>
      <c r="L165" s="37" t="s">
        <v>295</v>
      </c>
      <c r="N165" s="108" t="s">
        <v>303</v>
      </c>
    </row>
    <row r="166" spans="1:14" x14ac:dyDescent="0.25">
      <c r="A166" s="31"/>
      <c r="B166" s="30" t="s">
        <v>297</v>
      </c>
      <c r="E166" s="28"/>
      <c r="F166" s="27"/>
      <c r="G166" s="29"/>
      <c r="H166" s="30"/>
      <c r="I166" s="107" t="s">
        <v>34</v>
      </c>
      <c r="J166" s="28"/>
      <c r="K166" s="27">
        <v>3.92</v>
      </c>
      <c r="L166" s="37" t="s">
        <v>298</v>
      </c>
      <c r="N166" s="105" t="s">
        <v>300</v>
      </c>
    </row>
    <row r="167" spans="1:14" x14ac:dyDescent="0.25">
      <c r="A167" s="31"/>
      <c r="B167" s="30">
        <v>40</v>
      </c>
      <c r="D167" s="1">
        <v>41.5</v>
      </c>
      <c r="E167" s="28"/>
      <c r="F167" s="27">
        <v>5.33</v>
      </c>
      <c r="G167" s="29"/>
      <c r="H167" s="30"/>
      <c r="J167" s="28"/>
      <c r="K167" s="27"/>
      <c r="L167" s="37" t="s">
        <v>2</v>
      </c>
      <c r="M167" s="43" t="s">
        <v>67</v>
      </c>
    </row>
    <row r="168" spans="1:14" x14ac:dyDescent="0.25">
      <c r="A168" s="31">
        <v>2022</v>
      </c>
      <c r="B168" s="30">
        <v>294</v>
      </c>
      <c r="E168" s="28"/>
      <c r="F168" s="27"/>
      <c r="G168" s="29"/>
      <c r="H168" s="30">
        <v>23.83</v>
      </c>
      <c r="J168" s="28">
        <v>23.08</v>
      </c>
      <c r="K168" s="27"/>
      <c r="L168" s="37" t="s">
        <v>302</v>
      </c>
      <c r="N168" s="51" t="s">
        <v>306</v>
      </c>
    </row>
    <row r="169" spans="1:14" x14ac:dyDescent="0.25">
      <c r="A169" s="31"/>
      <c r="B169" s="30">
        <v>292</v>
      </c>
      <c r="E169" s="28"/>
      <c r="F169" s="27"/>
      <c r="G169" s="29"/>
      <c r="H169" s="30"/>
      <c r="I169" s="1">
        <v>23.83</v>
      </c>
      <c r="J169" s="28"/>
      <c r="K169" s="27">
        <v>23.08</v>
      </c>
      <c r="L169" s="37" t="s">
        <v>302</v>
      </c>
      <c r="N169" s="51" t="s">
        <v>306</v>
      </c>
    </row>
    <row r="170" spans="1:14" x14ac:dyDescent="0.25">
      <c r="A170" s="31"/>
      <c r="B170" s="30">
        <v>859</v>
      </c>
      <c r="E170" s="28"/>
      <c r="F170" s="27"/>
      <c r="G170" s="29"/>
      <c r="H170" s="30"/>
      <c r="I170" s="1">
        <v>7.16</v>
      </c>
      <c r="J170" s="28"/>
      <c r="K170" s="27">
        <v>6.58</v>
      </c>
      <c r="L170" s="37" t="s">
        <v>295</v>
      </c>
      <c r="N170" s="112" t="s">
        <v>308</v>
      </c>
    </row>
    <row r="171" spans="1:14" x14ac:dyDescent="0.25">
      <c r="A171" s="31"/>
      <c r="B171" s="30" t="s">
        <v>307</v>
      </c>
      <c r="C171" s="1">
        <v>5.5</v>
      </c>
      <c r="E171" s="28">
        <v>5</v>
      </c>
      <c r="F171" s="27"/>
      <c r="G171" s="29"/>
      <c r="H171" s="30"/>
      <c r="J171" s="28"/>
      <c r="K171" s="27"/>
      <c r="L171" s="37" t="s">
        <v>38</v>
      </c>
      <c r="M171" s="32" t="s">
        <v>311</v>
      </c>
      <c r="N171" s="30"/>
    </row>
    <row r="172" spans="1:14" x14ac:dyDescent="0.25">
      <c r="A172" s="39" t="s">
        <v>23</v>
      </c>
      <c r="B172" s="47">
        <v>1151</v>
      </c>
      <c r="C172" s="45">
        <v>0.42</v>
      </c>
      <c r="D172" s="45"/>
      <c r="E172" s="44">
        <v>0.42</v>
      </c>
      <c r="F172" s="38"/>
      <c r="G172" s="29"/>
      <c r="H172" s="47"/>
      <c r="I172" s="45"/>
      <c r="J172" s="44"/>
      <c r="K172" s="38"/>
      <c r="L172" s="37" t="s">
        <v>2</v>
      </c>
      <c r="M172" s="105" t="s">
        <v>310</v>
      </c>
      <c r="N172" s="30"/>
    </row>
    <row r="173" spans="1:14" x14ac:dyDescent="0.25">
      <c r="A173" s="110"/>
      <c r="B173" s="111">
        <v>830</v>
      </c>
      <c r="E173" s="28"/>
      <c r="F173" s="27"/>
      <c r="G173" s="29"/>
      <c r="H173" s="30">
        <v>7.5</v>
      </c>
      <c r="J173" s="28">
        <v>6.42</v>
      </c>
      <c r="K173" s="27"/>
      <c r="L173" s="37" t="s">
        <v>309</v>
      </c>
      <c r="M173" s="37"/>
      <c r="N173" s="72" t="s">
        <v>312</v>
      </c>
    </row>
    <row r="174" spans="1:14" x14ac:dyDescent="0.25">
      <c r="A174" s="110"/>
      <c r="B174" s="111">
        <v>956</v>
      </c>
      <c r="E174" s="28"/>
      <c r="F174" s="27"/>
      <c r="G174" s="29"/>
      <c r="H174" s="30"/>
      <c r="I174" s="1">
        <v>5.58</v>
      </c>
      <c r="J174" s="28"/>
      <c r="K174" s="27">
        <v>4.25</v>
      </c>
      <c r="L174" s="37" t="s">
        <v>133</v>
      </c>
      <c r="M174" s="37"/>
      <c r="N174" s="32" t="s">
        <v>313</v>
      </c>
    </row>
    <row r="175" spans="1:14" x14ac:dyDescent="0.25">
      <c r="A175" s="110"/>
      <c r="B175" s="111">
        <v>145</v>
      </c>
      <c r="C175" s="1">
        <v>31.5</v>
      </c>
      <c r="E175" s="28">
        <v>1.75</v>
      </c>
      <c r="F175" s="27"/>
      <c r="G175" s="29"/>
      <c r="H175" s="30"/>
      <c r="J175" s="28"/>
      <c r="K175" s="27"/>
      <c r="L175" s="37" t="s">
        <v>2</v>
      </c>
      <c r="M175" s="33" t="s">
        <v>317</v>
      </c>
      <c r="N175" s="30"/>
    </row>
    <row r="176" spans="1:14" x14ac:dyDescent="0.25">
      <c r="A176" s="39" t="s">
        <v>23</v>
      </c>
      <c r="B176" s="47">
        <v>1148</v>
      </c>
      <c r="C176" s="45">
        <v>0.5</v>
      </c>
      <c r="D176" s="45"/>
      <c r="E176" s="44">
        <v>0.5</v>
      </c>
      <c r="F176" s="38"/>
      <c r="G176" s="29"/>
      <c r="H176" s="47"/>
      <c r="I176" s="45"/>
      <c r="J176" s="44"/>
      <c r="K176" s="38"/>
      <c r="L176" s="37" t="s">
        <v>2</v>
      </c>
      <c r="M176" s="72" t="s">
        <v>328</v>
      </c>
      <c r="N176" s="30"/>
    </row>
    <row r="177" spans="1:186" x14ac:dyDescent="0.25">
      <c r="A177" s="39" t="s">
        <v>23</v>
      </c>
      <c r="B177" s="47">
        <v>1130</v>
      </c>
      <c r="C177" s="45">
        <v>0.57999999999999996</v>
      </c>
      <c r="D177" s="45"/>
      <c r="E177" s="44">
        <v>0.57999999999999996</v>
      </c>
      <c r="F177" s="38"/>
      <c r="G177" s="29"/>
      <c r="H177" s="47"/>
      <c r="I177" s="45"/>
      <c r="J177" s="44"/>
      <c r="K177" s="38"/>
      <c r="L177" s="37" t="s">
        <v>38</v>
      </c>
      <c r="M177" s="105" t="s">
        <v>310</v>
      </c>
      <c r="N177" s="30"/>
    </row>
    <row r="178" spans="1:186" x14ac:dyDescent="0.25">
      <c r="A178" s="110"/>
      <c r="B178" s="111">
        <v>672</v>
      </c>
      <c r="E178" s="28"/>
      <c r="F178" s="27"/>
      <c r="G178" s="29"/>
      <c r="H178" s="30">
        <v>11.5</v>
      </c>
      <c r="J178" s="28">
        <v>10</v>
      </c>
      <c r="K178" s="27"/>
      <c r="L178" s="37" t="s">
        <v>335</v>
      </c>
      <c r="M178" s="37"/>
      <c r="N178" s="115" t="s">
        <v>336</v>
      </c>
    </row>
    <row r="179" spans="1:186" x14ac:dyDescent="0.25">
      <c r="A179" s="39" t="s">
        <v>23</v>
      </c>
      <c r="B179" s="47">
        <v>1150</v>
      </c>
      <c r="C179" s="45"/>
      <c r="D179" s="45"/>
      <c r="E179" s="44"/>
      <c r="F179" s="38"/>
      <c r="G179" s="29"/>
      <c r="H179" s="45">
        <v>0.57999999999999996</v>
      </c>
      <c r="I179" s="45"/>
      <c r="J179" s="44">
        <v>0.57999999999999996</v>
      </c>
      <c r="K179" s="38"/>
      <c r="L179" s="37" t="s">
        <v>314</v>
      </c>
      <c r="M179" s="37"/>
      <c r="N179" s="105" t="s">
        <v>334</v>
      </c>
    </row>
    <row r="180" spans="1:186" x14ac:dyDescent="0.25">
      <c r="A180" s="110"/>
      <c r="B180" s="111">
        <v>724</v>
      </c>
      <c r="E180" s="28"/>
      <c r="F180" s="27"/>
      <c r="G180" s="29"/>
      <c r="H180" s="30"/>
      <c r="I180" s="1">
        <v>12.58</v>
      </c>
      <c r="J180" s="28"/>
      <c r="K180" s="27">
        <v>12.58</v>
      </c>
      <c r="L180" s="37" t="s">
        <v>315</v>
      </c>
      <c r="M180" s="37"/>
      <c r="N180" s="32" t="s">
        <v>316</v>
      </c>
    </row>
    <row r="181" spans="1:186" x14ac:dyDescent="0.25">
      <c r="A181" s="110"/>
      <c r="B181" s="30" t="s">
        <v>318</v>
      </c>
      <c r="C181" s="4">
        <v>37</v>
      </c>
      <c r="E181" s="28">
        <v>29</v>
      </c>
      <c r="F181" s="27"/>
      <c r="G181" s="29"/>
      <c r="H181" s="30"/>
      <c r="J181" s="28"/>
      <c r="K181" s="27"/>
      <c r="L181" s="37" t="s">
        <v>2</v>
      </c>
      <c r="M181" s="43" t="s">
        <v>319</v>
      </c>
      <c r="N181" s="37"/>
    </row>
    <row r="182" spans="1:186" x14ac:dyDescent="0.25">
      <c r="A182" s="110"/>
      <c r="B182" s="30">
        <v>1090</v>
      </c>
      <c r="C182" s="1">
        <v>2.5</v>
      </c>
      <c r="E182" s="28">
        <v>0.75</v>
      </c>
      <c r="F182" s="27"/>
      <c r="G182" s="29"/>
      <c r="H182" s="30"/>
      <c r="J182" s="28"/>
      <c r="K182" s="27"/>
      <c r="L182" s="37" t="s">
        <v>2</v>
      </c>
      <c r="M182" s="105" t="s">
        <v>310</v>
      </c>
      <c r="N182" s="37"/>
    </row>
    <row r="183" spans="1:186" x14ac:dyDescent="0.25">
      <c r="A183" s="110">
        <v>2023</v>
      </c>
      <c r="B183" s="111">
        <v>398</v>
      </c>
      <c r="D183" s="1">
        <v>21</v>
      </c>
      <c r="E183" s="28"/>
      <c r="F183" s="27">
        <v>3.66</v>
      </c>
      <c r="G183" s="29"/>
      <c r="H183" s="30"/>
      <c r="J183" s="28"/>
      <c r="K183" s="27"/>
      <c r="L183" s="37" t="s">
        <v>38</v>
      </c>
      <c r="M183" s="32" t="s">
        <v>363</v>
      </c>
      <c r="GD183" s="32" t="s">
        <v>337</v>
      </c>
    </row>
    <row r="184" spans="1:186" x14ac:dyDescent="0.25">
      <c r="A184" s="110"/>
      <c r="B184" s="116">
        <v>91</v>
      </c>
      <c r="D184" s="1">
        <v>37.08</v>
      </c>
      <c r="E184" s="28"/>
      <c r="F184" s="27">
        <v>1.25</v>
      </c>
      <c r="G184" s="29"/>
      <c r="H184" s="30"/>
      <c r="J184" s="28"/>
      <c r="K184" s="27"/>
      <c r="L184" s="37" t="s">
        <v>2</v>
      </c>
      <c r="M184" s="43" t="s">
        <v>319</v>
      </c>
      <c r="N184" s="37"/>
    </row>
    <row r="185" spans="1:186" x14ac:dyDescent="0.25">
      <c r="A185" s="110"/>
      <c r="B185" s="116">
        <v>70</v>
      </c>
      <c r="D185" s="1">
        <v>39.5</v>
      </c>
      <c r="E185" s="28"/>
      <c r="F185" s="27">
        <v>39.5</v>
      </c>
      <c r="G185" s="29"/>
      <c r="H185" s="30"/>
      <c r="J185" s="28"/>
      <c r="K185" s="27"/>
      <c r="L185" s="37" t="s">
        <v>2</v>
      </c>
      <c r="M185" s="43" t="s">
        <v>338</v>
      </c>
      <c r="N185" s="37"/>
    </row>
    <row r="186" spans="1:186" x14ac:dyDescent="0.25">
      <c r="A186" s="110"/>
      <c r="B186" s="111">
        <v>1061</v>
      </c>
      <c r="C186" s="1">
        <v>3.6</v>
      </c>
      <c r="E186" s="28">
        <v>0.6</v>
      </c>
      <c r="F186" s="27"/>
      <c r="G186" s="29"/>
      <c r="H186" s="30"/>
      <c r="J186" s="28"/>
      <c r="K186" s="27"/>
      <c r="L186" s="37" t="s">
        <v>2</v>
      </c>
      <c r="M186" s="105" t="s">
        <v>310</v>
      </c>
      <c r="N186" s="37"/>
    </row>
    <row r="187" spans="1:186" x14ac:dyDescent="0.25">
      <c r="A187" s="110"/>
      <c r="B187" s="111">
        <v>1190</v>
      </c>
      <c r="C187" s="1">
        <v>0.5</v>
      </c>
      <c r="E187" s="28">
        <v>0.5</v>
      </c>
      <c r="F187" s="27"/>
      <c r="G187" s="29"/>
      <c r="H187" s="30"/>
      <c r="J187" s="28"/>
      <c r="K187" s="27"/>
      <c r="L187" s="37" t="s">
        <v>2</v>
      </c>
      <c r="M187" s="105" t="s">
        <v>310</v>
      </c>
      <c r="N187" s="37"/>
    </row>
    <row r="188" spans="1:186" ht="12.1" customHeight="1" x14ac:dyDescent="0.25">
      <c r="A188" s="110"/>
      <c r="B188" s="111" t="s">
        <v>339</v>
      </c>
      <c r="C188" s="1">
        <v>7.67</v>
      </c>
      <c r="E188" s="28">
        <v>0.08</v>
      </c>
      <c r="F188" s="27"/>
      <c r="G188" s="29"/>
      <c r="H188" s="30"/>
      <c r="J188" s="28"/>
      <c r="K188" s="27"/>
      <c r="L188" s="37" t="s">
        <v>2</v>
      </c>
      <c r="M188" s="32" t="s">
        <v>341</v>
      </c>
      <c r="N188" s="37"/>
    </row>
    <row r="189" spans="1:186" x14ac:dyDescent="0.25">
      <c r="A189" s="110"/>
      <c r="B189" s="116">
        <v>17</v>
      </c>
      <c r="C189" s="1">
        <v>44.58</v>
      </c>
      <c r="E189" s="28">
        <v>44.16</v>
      </c>
      <c r="F189" s="27"/>
      <c r="G189" s="29"/>
      <c r="H189" s="30"/>
      <c r="J189" s="28"/>
      <c r="K189" s="27"/>
      <c r="L189" s="37" t="s">
        <v>2</v>
      </c>
      <c r="M189" s="43" t="s">
        <v>319</v>
      </c>
      <c r="N189" s="37"/>
    </row>
    <row r="190" spans="1:186" x14ac:dyDescent="0.25">
      <c r="A190" s="110"/>
      <c r="B190" s="116">
        <v>1156</v>
      </c>
      <c r="E190" s="28"/>
      <c r="F190" s="27"/>
      <c r="G190" s="29"/>
      <c r="H190" s="30">
        <v>1.66</v>
      </c>
      <c r="J190" s="28">
        <v>1.5</v>
      </c>
      <c r="K190" s="27"/>
      <c r="L190" s="37" t="s">
        <v>340</v>
      </c>
      <c r="M190" s="37"/>
      <c r="N190" s="32" t="s">
        <v>342</v>
      </c>
    </row>
    <row r="191" spans="1:186" x14ac:dyDescent="0.25">
      <c r="A191" s="110"/>
      <c r="B191" s="111">
        <v>1183</v>
      </c>
      <c r="E191" s="28"/>
      <c r="F191" s="27"/>
      <c r="G191" s="29"/>
      <c r="H191" s="30"/>
      <c r="I191" s="1">
        <v>0.75</v>
      </c>
      <c r="J191" s="28"/>
      <c r="K191" s="27">
        <v>0.33</v>
      </c>
      <c r="L191" s="37" t="s">
        <v>344</v>
      </c>
      <c r="M191" s="37"/>
      <c r="N191" s="105" t="s">
        <v>343</v>
      </c>
    </row>
    <row r="192" spans="1:186" x14ac:dyDescent="0.25">
      <c r="A192" s="110"/>
      <c r="B192" s="111">
        <v>977</v>
      </c>
      <c r="E192" s="28"/>
      <c r="F192" s="27"/>
      <c r="G192" s="29"/>
      <c r="H192" s="30">
        <v>5.5</v>
      </c>
      <c r="J192" s="28">
        <v>5.16</v>
      </c>
      <c r="K192" s="27"/>
      <c r="L192" s="37" t="s">
        <v>347</v>
      </c>
      <c r="M192" s="37"/>
      <c r="N192" s="119" t="s">
        <v>348</v>
      </c>
    </row>
    <row r="193" spans="1:14" x14ac:dyDescent="0.25">
      <c r="A193" s="110">
        <v>2024</v>
      </c>
      <c r="B193" s="111">
        <v>1170</v>
      </c>
      <c r="E193" s="28"/>
      <c r="F193" s="27"/>
      <c r="G193" s="29"/>
      <c r="H193" s="30">
        <v>0.91</v>
      </c>
      <c r="J193" s="28">
        <v>0.16</v>
      </c>
      <c r="K193" s="27"/>
      <c r="L193" s="37" t="s">
        <v>133</v>
      </c>
      <c r="M193" s="37"/>
      <c r="N193" s="105" t="s">
        <v>310</v>
      </c>
    </row>
    <row r="194" spans="1:14" x14ac:dyDescent="0.25">
      <c r="A194" s="110"/>
      <c r="B194" s="111">
        <v>175</v>
      </c>
      <c r="D194" s="1">
        <v>32</v>
      </c>
      <c r="E194" s="28"/>
      <c r="F194" s="27">
        <v>31.5</v>
      </c>
      <c r="G194" s="29"/>
      <c r="H194" s="30"/>
      <c r="J194" s="28"/>
      <c r="K194" s="27"/>
      <c r="L194" s="37" t="s">
        <v>2</v>
      </c>
      <c r="M194" s="32" t="s">
        <v>349</v>
      </c>
      <c r="N194" s="37"/>
    </row>
    <row r="195" spans="1:14" x14ac:dyDescent="0.25">
      <c r="A195" s="110"/>
      <c r="B195" s="111">
        <v>451</v>
      </c>
      <c r="E195" s="28"/>
      <c r="F195" s="27"/>
      <c r="G195" s="29"/>
      <c r="H195" s="30">
        <v>19.329999999999998</v>
      </c>
      <c r="J195" s="28">
        <v>18.16</v>
      </c>
      <c r="K195" s="27"/>
      <c r="L195" s="37" t="s">
        <v>350</v>
      </c>
      <c r="M195" s="37"/>
      <c r="N195" s="32" t="s">
        <v>355</v>
      </c>
    </row>
    <row r="196" spans="1:14" x14ac:dyDescent="0.25">
      <c r="A196" s="110"/>
      <c r="B196" s="111">
        <v>747</v>
      </c>
      <c r="E196" s="28"/>
      <c r="F196" s="27"/>
      <c r="G196" s="29"/>
      <c r="H196" s="30"/>
      <c r="I196" s="1">
        <v>11.33</v>
      </c>
      <c r="J196" s="28"/>
      <c r="K196" s="27">
        <v>10.66</v>
      </c>
      <c r="L196" s="37" t="s">
        <v>353</v>
      </c>
      <c r="M196" s="37"/>
      <c r="N196" s="32" t="s">
        <v>354</v>
      </c>
    </row>
    <row r="197" spans="1:14" x14ac:dyDescent="0.25">
      <c r="A197" s="110"/>
      <c r="B197" s="111">
        <v>1165</v>
      </c>
      <c r="D197" s="1">
        <v>1.58</v>
      </c>
      <c r="E197" s="28"/>
      <c r="F197" s="27">
        <v>1.58</v>
      </c>
      <c r="G197" s="29"/>
      <c r="H197" s="30"/>
      <c r="J197" s="28"/>
      <c r="K197" s="27"/>
      <c r="L197" s="37" t="s">
        <v>38</v>
      </c>
      <c r="M197" s="105" t="s">
        <v>310</v>
      </c>
      <c r="N197" s="37"/>
    </row>
    <row r="198" spans="1:14" x14ac:dyDescent="0.25">
      <c r="A198" s="110"/>
      <c r="B198" s="111">
        <v>1199</v>
      </c>
      <c r="D198" s="1">
        <v>0.75</v>
      </c>
      <c r="E198" s="28"/>
      <c r="F198" s="27">
        <v>0.75</v>
      </c>
      <c r="G198" s="29"/>
      <c r="H198" s="30"/>
      <c r="J198" s="28"/>
      <c r="K198" s="27"/>
      <c r="L198" s="37" t="s">
        <v>357</v>
      </c>
      <c r="M198" s="32" t="s">
        <v>358</v>
      </c>
      <c r="N198" s="37"/>
    </row>
    <row r="199" spans="1:14" x14ac:dyDescent="0.25">
      <c r="A199" s="110"/>
      <c r="B199" s="111">
        <v>180</v>
      </c>
      <c r="E199" s="28"/>
      <c r="F199" s="27"/>
      <c r="G199" s="29"/>
      <c r="H199" s="30">
        <v>39.25</v>
      </c>
      <c r="J199" s="28">
        <v>15.92</v>
      </c>
      <c r="K199" s="27"/>
      <c r="L199" s="37" t="s">
        <v>359</v>
      </c>
      <c r="N199" s="33" t="s">
        <v>360</v>
      </c>
    </row>
    <row r="200" spans="1:14" x14ac:dyDescent="0.25">
      <c r="E200" s="28"/>
      <c r="F200" s="27"/>
      <c r="G200" s="29"/>
      <c r="J200" s="28"/>
      <c r="K200" s="27"/>
    </row>
    <row r="201" spans="1:14" x14ac:dyDescent="0.25">
      <c r="A201" s="26" t="s">
        <v>52</v>
      </c>
      <c r="B201" s="25"/>
      <c r="C201" s="22">
        <f>AVERAGE(C3:C200)</f>
        <v>21.357777777777777</v>
      </c>
      <c r="D201" s="22">
        <f>AVERAGE(D3:D200)</f>
        <v>25.401333333333337</v>
      </c>
      <c r="E201" s="21">
        <f>AVERAGE(E3:E200)</f>
        <v>8.9752941176470618</v>
      </c>
      <c r="F201" s="24">
        <f>AVERAGE(F3:F200)</f>
        <v>10.526774193548386</v>
      </c>
      <c r="G201" s="23"/>
      <c r="H201" s="22">
        <f>AVERAGE(H3:H200)</f>
        <v>17.736379310344827</v>
      </c>
      <c r="I201" s="22">
        <f>AVERAGE(I3:I200)</f>
        <v>15.609166666666669</v>
      </c>
      <c r="J201" s="21">
        <f>AVERAGE(J3:J200)</f>
        <v>10.878644067796609</v>
      </c>
      <c r="K201" s="20">
        <f>AVERAGE(K3:K200)</f>
        <v>11.300980392156866</v>
      </c>
    </row>
    <row r="202" spans="1:14" x14ac:dyDescent="0.25">
      <c r="A202" s="19" t="s">
        <v>44</v>
      </c>
      <c r="B202" s="16"/>
      <c r="C202" s="16">
        <f>COUNTA(C3:C200)</f>
        <v>51</v>
      </c>
      <c r="D202" s="16">
        <f>COUNTA(D3:D200)</f>
        <v>31</v>
      </c>
      <c r="E202" s="15">
        <f>COUNT(E3:E200)</f>
        <v>51</v>
      </c>
      <c r="F202" s="18">
        <f>COUNT(F3:F200)</f>
        <v>31</v>
      </c>
      <c r="G202" s="17"/>
      <c r="H202" s="16">
        <f>COUNTA(H3:H200)</f>
        <v>63</v>
      </c>
      <c r="I202" s="16">
        <f>COUNTA(I3:I200)</f>
        <v>52</v>
      </c>
      <c r="J202" s="15">
        <f>COUNTA(J3:J200)</f>
        <v>63</v>
      </c>
      <c r="K202" s="14">
        <f>COUNTA(K3:K200)</f>
        <v>52</v>
      </c>
    </row>
    <row r="203" spans="1:14" ht="13.25" thickBot="1" x14ac:dyDescent="0.3">
      <c r="K203" s="30"/>
    </row>
    <row r="204" spans="1:14" ht="15.55" x14ac:dyDescent="0.3">
      <c r="A204" s="122" t="s">
        <v>43</v>
      </c>
      <c r="B204" s="123"/>
      <c r="C204" s="13" t="s">
        <v>45</v>
      </c>
      <c r="D204" s="12"/>
      <c r="E204" s="12"/>
      <c r="F204" s="12"/>
      <c r="G204" s="12"/>
      <c r="H204" s="11" t="s">
        <v>46</v>
      </c>
    </row>
    <row r="205" spans="1:14" ht="15.55" x14ac:dyDescent="0.3">
      <c r="A205" s="124" t="s">
        <v>47</v>
      </c>
      <c r="B205" s="125"/>
      <c r="C205" s="10">
        <f>AVERAGE(C3:D200)</f>
        <v>22.975199999999994</v>
      </c>
      <c r="D205" s="10"/>
      <c r="E205" s="10"/>
      <c r="F205" s="10"/>
      <c r="G205" s="10"/>
      <c r="H205" s="9">
        <f>AVERAGE(H3:I200)</f>
        <v>16.773113207547166</v>
      </c>
    </row>
    <row r="206" spans="1:14" ht="15.55" x14ac:dyDescent="0.3">
      <c r="A206" s="124" t="s">
        <v>48</v>
      </c>
      <c r="B206" s="125"/>
      <c r="C206" s="10">
        <f>AVERAGE(E3:F200)</f>
        <v>9.5618292682926871</v>
      </c>
      <c r="D206" s="10"/>
      <c r="E206" s="10"/>
      <c r="F206" s="10"/>
      <c r="G206" s="10"/>
      <c r="H206" s="9">
        <f>AVERAGE(J3:K200)</f>
        <v>11.074454545454547</v>
      </c>
    </row>
    <row r="207" spans="1:14" ht="16.149999999999999" thickBot="1" x14ac:dyDescent="0.35">
      <c r="A207" s="126" t="s">
        <v>44</v>
      </c>
      <c r="B207" s="127"/>
      <c r="C207" s="8">
        <f>C202+D202</f>
        <v>82</v>
      </c>
      <c r="D207" s="8"/>
      <c r="E207" s="8"/>
      <c r="F207" s="8"/>
      <c r="G207" s="8"/>
      <c r="H207" s="7">
        <f>H202+I202</f>
        <v>115</v>
      </c>
      <c r="I207" s="6" t="s">
        <v>43</v>
      </c>
      <c r="J207" s="5">
        <f>SUM(C207:H207)</f>
        <v>197</v>
      </c>
    </row>
    <row r="210" spans="2:3" x14ac:dyDescent="0.25">
      <c r="B210" s="4"/>
      <c r="C210" s="1" t="s">
        <v>49</v>
      </c>
    </row>
    <row r="211" spans="2:3" x14ac:dyDescent="0.25">
      <c r="B211" s="3"/>
      <c r="C211" s="1" t="s">
        <v>50</v>
      </c>
    </row>
  </sheetData>
  <autoFilter ref="L1:L211" xr:uid="{00000000-0009-0000-0000-000000000000}"/>
  <mergeCells count="9">
    <mergeCell ref="J1:K1"/>
    <mergeCell ref="A204:B204"/>
    <mergeCell ref="A205:B205"/>
    <mergeCell ref="A206:B206"/>
    <mergeCell ref="A207:B207"/>
    <mergeCell ref="C1:D1"/>
    <mergeCell ref="H1:I1"/>
    <mergeCell ref="E1:F1"/>
    <mergeCell ref="A140:A141"/>
  </mergeCells>
  <pageMargins left="0.75" right="0.75" top="1" bottom="1" header="0" footer="0"/>
  <pageSetup paperSize="9" scale="78" orientation="landscape"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5"/>
  <sheetViews>
    <sheetView topLeftCell="B1" workbookViewId="0">
      <pane ySplit="507" topLeftCell="A18" activePane="bottomLeft"/>
      <selection activeCell="A57" sqref="A57"/>
      <selection pane="bottomLeft" activeCell="B21" sqref="B21"/>
    </sheetView>
  </sheetViews>
  <sheetFormatPr baseColWidth="10" defaultColWidth="11.3984375" defaultRowHeight="12.7" x14ac:dyDescent="0.25"/>
  <cols>
    <col min="1" max="1" width="74.8984375" style="1" customWidth="1"/>
    <col min="2" max="2" width="13.296875" style="1" bestFit="1" customWidth="1"/>
    <col min="3" max="4" width="11.3984375" style="1"/>
    <col min="5" max="5" width="38" style="1" bestFit="1" customWidth="1"/>
    <col min="6" max="6" width="16.59765625" style="1" customWidth="1"/>
    <col min="7" max="16384" width="11.3984375" style="1"/>
  </cols>
  <sheetData>
    <row r="1" spans="1:7" x14ac:dyDescent="0.25">
      <c r="A1" s="30"/>
      <c r="B1" s="1" t="s">
        <v>45</v>
      </c>
      <c r="C1" s="98" t="s">
        <v>277</v>
      </c>
      <c r="E1" s="97"/>
      <c r="F1" s="13" t="s">
        <v>45</v>
      </c>
      <c r="G1" s="96" t="s">
        <v>277</v>
      </c>
    </row>
    <row r="2" spans="1:7" x14ac:dyDescent="0.25">
      <c r="E2" s="28"/>
      <c r="G2" s="27"/>
    </row>
    <row r="3" spans="1:7" x14ac:dyDescent="0.25">
      <c r="A3" s="64" t="s">
        <v>67</v>
      </c>
      <c r="B3" s="1">
        <v>13</v>
      </c>
      <c r="C3" s="1">
        <v>7</v>
      </c>
      <c r="E3" s="28" t="s">
        <v>67</v>
      </c>
      <c r="F3" s="1">
        <f>SUM(B3:B7)</f>
        <v>14</v>
      </c>
      <c r="G3" s="27">
        <f>SUM(C3:C7)</f>
        <v>10</v>
      </c>
    </row>
    <row r="4" spans="1:7" x14ac:dyDescent="0.25">
      <c r="A4" s="64" t="s">
        <v>81</v>
      </c>
      <c r="C4" s="1">
        <v>1</v>
      </c>
      <c r="E4" s="95" t="s">
        <v>15</v>
      </c>
      <c r="F4" s="94">
        <f>B8</f>
        <v>20</v>
      </c>
      <c r="G4" s="93">
        <f>C8</f>
        <v>24</v>
      </c>
    </row>
    <row r="5" spans="1:7" x14ac:dyDescent="0.25">
      <c r="A5" s="64" t="s">
        <v>276</v>
      </c>
      <c r="C5" s="1">
        <v>1</v>
      </c>
      <c r="E5" s="109" t="s">
        <v>305</v>
      </c>
      <c r="F5" s="1">
        <f>SUM(B9:B12)</f>
        <v>15</v>
      </c>
      <c r="G5" s="27">
        <f>SUM(C9:C12)</f>
        <v>4</v>
      </c>
    </row>
    <row r="6" spans="1:7" x14ac:dyDescent="0.25">
      <c r="A6" s="64" t="s">
        <v>275</v>
      </c>
      <c r="C6" s="1">
        <v>1</v>
      </c>
      <c r="E6" s="113" t="s">
        <v>274</v>
      </c>
      <c r="F6" s="94">
        <f>SUM(B19,B20)</f>
        <v>4</v>
      </c>
      <c r="G6" s="93">
        <f>C19</f>
        <v>19</v>
      </c>
    </row>
    <row r="7" spans="1:7" x14ac:dyDescent="0.25">
      <c r="A7" s="64" t="s">
        <v>273</v>
      </c>
      <c r="B7" s="1">
        <v>1</v>
      </c>
      <c r="E7" s="28" t="s">
        <v>272</v>
      </c>
      <c r="F7" s="1">
        <f>SUM(B21:B23)</f>
        <v>1</v>
      </c>
      <c r="G7" s="27">
        <f>SUM(C21:C23)</f>
        <v>14</v>
      </c>
    </row>
    <row r="8" spans="1:7" x14ac:dyDescent="0.25">
      <c r="A8" s="55" t="s">
        <v>15</v>
      </c>
      <c r="B8" s="1">
        <v>20</v>
      </c>
      <c r="C8" s="1">
        <v>24</v>
      </c>
      <c r="E8" s="95" t="s">
        <v>261</v>
      </c>
      <c r="F8" s="94">
        <f>B24</f>
        <v>0</v>
      </c>
      <c r="G8" s="93">
        <f>C24</f>
        <v>3</v>
      </c>
    </row>
    <row r="9" spans="1:7" x14ac:dyDescent="0.25">
      <c r="A9" s="92" t="s">
        <v>331</v>
      </c>
      <c r="B9" s="1">
        <v>13</v>
      </c>
      <c r="C9" s="1">
        <v>2</v>
      </c>
      <c r="E9" s="28" t="s">
        <v>260</v>
      </c>
      <c r="F9" s="1">
        <f>B25</f>
        <v>0</v>
      </c>
      <c r="G9" s="27">
        <f>C25</f>
        <v>10</v>
      </c>
    </row>
    <row r="10" spans="1:7" x14ac:dyDescent="0.25">
      <c r="A10" s="92" t="s">
        <v>323</v>
      </c>
      <c r="C10" s="1">
        <v>1</v>
      </c>
      <c r="E10" s="95" t="s">
        <v>271</v>
      </c>
      <c r="F10" s="94">
        <f>SUM(B26:B71)</f>
        <v>19</v>
      </c>
      <c r="G10" s="93">
        <f>SUM(C26:C71)</f>
        <v>29</v>
      </c>
    </row>
    <row r="11" spans="1:7" x14ac:dyDescent="0.25">
      <c r="A11" s="41" t="s">
        <v>270</v>
      </c>
      <c r="C11" s="1">
        <v>1</v>
      </c>
      <c r="E11" s="109" t="s">
        <v>304</v>
      </c>
      <c r="F11" s="1">
        <f>SUM(B13:B17)</f>
        <v>7</v>
      </c>
      <c r="G11" s="27">
        <f>SUM(C13:C17)</f>
        <v>3</v>
      </c>
    </row>
    <row r="12" spans="1:7" x14ac:dyDescent="0.25">
      <c r="A12" s="92" t="s">
        <v>269</v>
      </c>
      <c r="B12" s="1">
        <v>2</v>
      </c>
      <c r="E12" s="95" t="s">
        <v>321</v>
      </c>
      <c r="F12" s="94">
        <f>B18</f>
        <v>0</v>
      </c>
      <c r="G12" s="93">
        <f>C18</f>
        <v>1</v>
      </c>
    </row>
    <row r="13" spans="1:7" x14ac:dyDescent="0.25">
      <c r="A13" s="88" t="s">
        <v>268</v>
      </c>
      <c r="C13" s="1">
        <v>2</v>
      </c>
      <c r="E13" s="28"/>
      <c r="G13" s="27"/>
    </row>
    <row r="14" spans="1:7" ht="13.25" thickBot="1" x14ac:dyDescent="0.3">
      <c r="A14" s="88" t="s">
        <v>267</v>
      </c>
      <c r="B14" s="48">
        <v>5</v>
      </c>
      <c r="E14" s="91" t="s">
        <v>43</v>
      </c>
      <c r="F14" s="90">
        <f>SUM(F3:F12)</f>
        <v>80</v>
      </c>
      <c r="G14" s="89">
        <f>SUM(G3:G12)</f>
        <v>117</v>
      </c>
    </row>
    <row r="15" spans="1:7" x14ac:dyDescent="0.25">
      <c r="A15" s="88" t="s">
        <v>266</v>
      </c>
      <c r="B15" s="1">
        <v>1</v>
      </c>
    </row>
    <row r="16" spans="1:7" x14ac:dyDescent="0.25">
      <c r="A16" s="88" t="s">
        <v>361</v>
      </c>
      <c r="C16" s="1">
        <v>1</v>
      </c>
    </row>
    <row r="17" spans="1:3" x14ac:dyDescent="0.25">
      <c r="A17" s="88" t="s">
        <v>364</v>
      </c>
      <c r="B17" s="1">
        <v>1</v>
      </c>
    </row>
    <row r="18" spans="1:3" x14ac:dyDescent="0.25">
      <c r="A18" s="112" t="s">
        <v>320</v>
      </c>
      <c r="C18" s="1">
        <v>1</v>
      </c>
    </row>
    <row r="19" spans="1:3" x14ac:dyDescent="0.25">
      <c r="A19" s="51" t="s">
        <v>265</v>
      </c>
      <c r="B19" s="1">
        <v>3</v>
      </c>
      <c r="C19" s="1">
        <v>19</v>
      </c>
    </row>
    <row r="20" spans="1:3" x14ac:dyDescent="0.25">
      <c r="A20" s="51" t="s">
        <v>264</v>
      </c>
      <c r="B20" s="1">
        <v>1</v>
      </c>
    </row>
    <row r="21" spans="1:3" x14ac:dyDescent="0.25">
      <c r="A21" s="61" t="s">
        <v>263</v>
      </c>
      <c r="B21" s="1">
        <v>1</v>
      </c>
      <c r="C21" s="1">
        <v>4</v>
      </c>
    </row>
    <row r="22" spans="1:3" x14ac:dyDescent="0.25">
      <c r="A22" s="61" t="s">
        <v>161</v>
      </c>
      <c r="C22" s="1">
        <v>8</v>
      </c>
    </row>
    <row r="23" spans="1:3" x14ac:dyDescent="0.25">
      <c r="A23" s="61" t="s">
        <v>262</v>
      </c>
      <c r="C23" s="1">
        <v>2</v>
      </c>
    </row>
    <row r="24" spans="1:3" x14ac:dyDescent="0.25">
      <c r="A24" s="87" t="s">
        <v>261</v>
      </c>
      <c r="C24" s="1">
        <v>3</v>
      </c>
    </row>
    <row r="25" spans="1:3" x14ac:dyDescent="0.25">
      <c r="A25" s="63" t="s">
        <v>260</v>
      </c>
      <c r="C25" s="1">
        <v>10</v>
      </c>
    </row>
    <row r="26" spans="1:3" x14ac:dyDescent="0.25">
      <c r="A26" s="30" t="s">
        <v>186</v>
      </c>
      <c r="B26" s="1">
        <v>1</v>
      </c>
      <c r="C26" s="1">
        <v>3</v>
      </c>
    </row>
    <row r="27" spans="1:3" x14ac:dyDescent="0.25">
      <c r="A27" s="1" t="s">
        <v>185</v>
      </c>
      <c r="B27" s="1">
        <v>1</v>
      </c>
    </row>
    <row r="28" spans="1:3" x14ac:dyDescent="0.25">
      <c r="A28" s="1" t="s">
        <v>259</v>
      </c>
      <c r="B28" s="1">
        <v>1</v>
      </c>
      <c r="C28" s="1">
        <v>1</v>
      </c>
    </row>
    <row r="29" spans="1:3" x14ac:dyDescent="0.25">
      <c r="A29" s="30" t="s">
        <v>285</v>
      </c>
      <c r="B29" s="1">
        <v>1</v>
      </c>
    </row>
    <row r="30" spans="1:3" x14ac:dyDescent="0.25">
      <c r="A30" s="30" t="s">
        <v>322</v>
      </c>
      <c r="C30" s="1">
        <v>1</v>
      </c>
    </row>
    <row r="31" spans="1:3" x14ac:dyDescent="0.25">
      <c r="A31" s="1" t="s">
        <v>183</v>
      </c>
      <c r="B31" s="1">
        <v>1</v>
      </c>
    </row>
    <row r="32" spans="1:3" x14ac:dyDescent="0.25">
      <c r="A32" s="1" t="s">
        <v>258</v>
      </c>
      <c r="C32" s="1">
        <v>1</v>
      </c>
    </row>
    <row r="33" spans="1:3" x14ac:dyDescent="0.25">
      <c r="A33" s="1" t="s">
        <v>257</v>
      </c>
      <c r="C33" s="1">
        <v>1</v>
      </c>
    </row>
    <row r="34" spans="1:3" x14ac:dyDescent="0.25">
      <c r="A34" s="1" t="s">
        <v>256</v>
      </c>
      <c r="C34" s="1">
        <v>1</v>
      </c>
    </row>
    <row r="35" spans="1:3" x14ac:dyDescent="0.25">
      <c r="A35" s="1" t="s">
        <v>140</v>
      </c>
      <c r="C35" s="1">
        <v>1</v>
      </c>
    </row>
    <row r="36" spans="1:3" x14ac:dyDescent="0.25">
      <c r="A36" s="1" t="s">
        <v>255</v>
      </c>
      <c r="B36" s="1">
        <v>1</v>
      </c>
    </row>
    <row r="37" spans="1:3" x14ac:dyDescent="0.25">
      <c r="A37" s="1" t="s">
        <v>254</v>
      </c>
      <c r="C37" s="1">
        <v>1</v>
      </c>
    </row>
    <row r="38" spans="1:3" x14ac:dyDescent="0.25">
      <c r="A38" s="1" t="s">
        <v>253</v>
      </c>
      <c r="C38" s="1">
        <v>1</v>
      </c>
    </row>
    <row r="39" spans="1:3" x14ac:dyDescent="0.25">
      <c r="A39" s="1" t="s">
        <v>170</v>
      </c>
      <c r="C39" s="1">
        <v>2</v>
      </c>
    </row>
    <row r="40" spans="1:3" x14ac:dyDescent="0.25">
      <c r="A40" s="1" t="s">
        <v>252</v>
      </c>
      <c r="C40" s="1">
        <v>1</v>
      </c>
    </row>
    <row r="41" spans="1:3" x14ac:dyDescent="0.25">
      <c r="A41" s="2" t="s">
        <v>251</v>
      </c>
      <c r="C41" s="1">
        <v>1</v>
      </c>
    </row>
    <row r="42" spans="1:3" x14ac:dyDescent="0.25">
      <c r="A42" s="1" t="s">
        <v>250</v>
      </c>
      <c r="B42" s="1">
        <v>1</v>
      </c>
    </row>
    <row r="43" spans="1:3" x14ac:dyDescent="0.25">
      <c r="A43" s="1" t="s">
        <v>249</v>
      </c>
      <c r="B43" s="1">
        <v>1</v>
      </c>
    </row>
    <row r="44" spans="1:3" x14ac:dyDescent="0.25">
      <c r="A44" s="1" t="s">
        <v>248</v>
      </c>
      <c r="B44" s="1">
        <v>1</v>
      </c>
    </row>
    <row r="45" spans="1:3" x14ac:dyDescent="0.25">
      <c r="A45" s="1" t="s">
        <v>247</v>
      </c>
      <c r="C45" s="1">
        <v>1</v>
      </c>
    </row>
    <row r="46" spans="1:3" x14ac:dyDescent="0.25">
      <c r="A46" s="1" t="s">
        <v>246</v>
      </c>
      <c r="B46" s="1">
        <v>1</v>
      </c>
    </row>
    <row r="47" spans="1:3" x14ac:dyDescent="0.25">
      <c r="A47" s="1" t="s">
        <v>245</v>
      </c>
      <c r="C47" s="1">
        <v>1</v>
      </c>
    </row>
    <row r="48" spans="1:3" x14ac:dyDescent="0.25">
      <c r="A48" s="1" t="s">
        <v>244</v>
      </c>
      <c r="B48" s="1">
        <v>1</v>
      </c>
    </row>
    <row r="49" spans="1:3" x14ac:dyDescent="0.25">
      <c r="A49" s="1" t="s">
        <v>243</v>
      </c>
      <c r="C49" s="1">
        <v>1</v>
      </c>
    </row>
    <row r="50" spans="1:3" x14ac:dyDescent="0.25">
      <c r="A50" s="1" t="s">
        <v>105</v>
      </c>
      <c r="B50" s="1">
        <v>1</v>
      </c>
    </row>
    <row r="51" spans="1:3" x14ac:dyDescent="0.25">
      <c r="A51" s="37" t="s">
        <v>72</v>
      </c>
      <c r="C51" s="1">
        <v>1</v>
      </c>
    </row>
    <row r="52" spans="1:3" x14ac:dyDescent="0.25">
      <c r="A52" s="1" t="s">
        <v>103</v>
      </c>
      <c r="B52" s="1">
        <v>1</v>
      </c>
    </row>
    <row r="53" spans="1:3" x14ac:dyDescent="0.25">
      <c r="A53" s="1" t="s">
        <v>144</v>
      </c>
      <c r="C53" s="1">
        <v>1</v>
      </c>
    </row>
    <row r="54" spans="1:3" x14ac:dyDescent="0.25">
      <c r="A54" s="1" t="s">
        <v>215</v>
      </c>
      <c r="B54" s="1">
        <v>1</v>
      </c>
    </row>
    <row r="55" spans="1:3" x14ac:dyDescent="0.25">
      <c r="A55" s="1" t="s">
        <v>242</v>
      </c>
      <c r="B55" s="1">
        <v>1</v>
      </c>
    </row>
    <row r="56" spans="1:3" x14ac:dyDescent="0.25">
      <c r="A56" s="1" t="s">
        <v>241</v>
      </c>
      <c r="C56" s="1">
        <v>1</v>
      </c>
    </row>
    <row r="57" spans="1:3" x14ac:dyDescent="0.25">
      <c r="A57" s="30" t="s">
        <v>240</v>
      </c>
      <c r="C57" s="1">
        <v>1</v>
      </c>
    </row>
    <row r="58" spans="1:3" x14ac:dyDescent="0.25">
      <c r="A58" s="30" t="s">
        <v>287</v>
      </c>
      <c r="B58" s="1">
        <v>1</v>
      </c>
    </row>
    <row r="59" spans="1:3" x14ac:dyDescent="0.25">
      <c r="A59" s="37" t="s">
        <v>311</v>
      </c>
      <c r="C59" s="1">
        <v>1</v>
      </c>
    </row>
    <row r="60" spans="1:3" x14ac:dyDescent="0.25">
      <c r="A60" s="30" t="s">
        <v>324</v>
      </c>
      <c r="C60" s="1">
        <v>1</v>
      </c>
    </row>
    <row r="61" spans="1:3" x14ac:dyDescent="0.25">
      <c r="A61" s="30" t="s">
        <v>316</v>
      </c>
      <c r="C61" s="1">
        <v>1</v>
      </c>
    </row>
    <row r="62" spans="1:3" x14ac:dyDescent="0.25">
      <c r="A62" s="30" t="s">
        <v>345</v>
      </c>
      <c r="B62" s="1">
        <v>1</v>
      </c>
    </row>
    <row r="63" spans="1:3" x14ac:dyDescent="0.25">
      <c r="A63" s="30" t="s">
        <v>341</v>
      </c>
      <c r="B63" s="1">
        <v>1</v>
      </c>
      <c r="C63" s="1">
        <v>1</v>
      </c>
    </row>
    <row r="64" spans="1:3" x14ac:dyDescent="0.25">
      <c r="A64" s="30" t="s">
        <v>346</v>
      </c>
      <c r="C64" s="1">
        <v>1</v>
      </c>
    </row>
    <row r="65" spans="1:3" x14ac:dyDescent="0.25">
      <c r="A65" s="30" t="s">
        <v>356</v>
      </c>
      <c r="B65" s="1">
        <v>1</v>
      </c>
    </row>
    <row r="66" spans="1:3" x14ac:dyDescent="0.25">
      <c r="A66" s="30" t="s">
        <v>355</v>
      </c>
      <c r="C66" s="1">
        <v>1</v>
      </c>
    </row>
    <row r="67" spans="1:3" x14ac:dyDescent="0.25">
      <c r="A67" s="30" t="s">
        <v>354</v>
      </c>
      <c r="C67" s="1">
        <v>1</v>
      </c>
    </row>
    <row r="68" spans="1:3" x14ac:dyDescent="0.25">
      <c r="A68" s="30"/>
    </row>
    <row r="69" spans="1:3" x14ac:dyDescent="0.25">
      <c r="A69" s="30"/>
    </row>
    <row r="70" spans="1:3" x14ac:dyDescent="0.25">
      <c r="A70" s="30"/>
    </row>
    <row r="72" spans="1:3" x14ac:dyDescent="0.25">
      <c r="A72" s="1" t="s">
        <v>43</v>
      </c>
      <c r="B72" s="1">
        <f>SUM(B3:B71)</f>
        <v>80</v>
      </c>
      <c r="C72" s="1">
        <f>SUM(C3:C71)</f>
        <v>117</v>
      </c>
    </row>
    <row r="75" spans="1:3" x14ac:dyDescent="0.25">
      <c r="C75" s="1">
        <f>B72+C72</f>
        <v>197</v>
      </c>
    </row>
  </sheetData>
  <pageMargins left="0.75" right="0.75" top="1" bottom="1"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6"/>
  <sheetViews>
    <sheetView topLeftCell="A16" workbookViewId="0">
      <selection activeCell="T31" sqref="T31"/>
    </sheetView>
  </sheetViews>
  <sheetFormatPr baseColWidth="10" defaultColWidth="11.3984375" defaultRowHeight="12.7" x14ac:dyDescent="0.25"/>
  <cols>
    <col min="1" max="1" width="8.3984375" style="1" customWidth="1"/>
    <col min="2" max="2" width="13.59765625" style="1" customWidth="1"/>
    <col min="3" max="3" width="9.09765625" style="1" customWidth="1"/>
    <col min="4" max="4" width="7.296875" style="1" bestFit="1" customWidth="1"/>
    <col min="5" max="6" width="9.09765625" style="1" customWidth="1"/>
    <col min="7" max="16" width="11.3984375" style="1"/>
    <col min="17" max="17" width="8.3984375" style="1" customWidth="1"/>
    <col min="18" max="18" width="19.59765625" style="1" bestFit="1" customWidth="1"/>
    <col min="19" max="19" width="18.3984375" style="1" bestFit="1" customWidth="1"/>
    <col min="20" max="16384" width="11.3984375" style="1"/>
  </cols>
  <sheetData>
    <row r="1" spans="1:19" x14ac:dyDescent="0.25">
      <c r="A1" s="30" t="s">
        <v>282</v>
      </c>
      <c r="Q1" s="30"/>
      <c r="R1" s="30" t="s">
        <v>281</v>
      </c>
      <c r="S1" s="30" t="s">
        <v>280</v>
      </c>
    </row>
    <row r="2" spans="1:19" s="75" customFormat="1" x14ac:dyDescent="0.25">
      <c r="A2" s="75">
        <v>1978</v>
      </c>
      <c r="B2" s="75">
        <v>12</v>
      </c>
      <c r="Q2" s="75">
        <v>1978</v>
      </c>
      <c r="R2" s="75">
        <f t="shared" ref="R2:R8" si="0">COUNT(B2:J2)</f>
        <v>1</v>
      </c>
      <c r="S2" s="99">
        <f>AVERAGE(B2:J2)</f>
        <v>12</v>
      </c>
    </row>
    <row r="3" spans="1:19" s="75" customFormat="1" x14ac:dyDescent="0.25">
      <c r="A3" s="75">
        <v>1979</v>
      </c>
      <c r="B3" s="75">
        <v>11</v>
      </c>
      <c r="C3" s="75">
        <v>8</v>
      </c>
      <c r="Q3" s="75">
        <v>1979</v>
      </c>
      <c r="R3" s="75">
        <f t="shared" si="0"/>
        <v>2</v>
      </c>
      <c r="S3" s="99">
        <f>AVERAGE(B3:J3)</f>
        <v>9.5</v>
      </c>
    </row>
    <row r="4" spans="1:19" s="75" customFormat="1" x14ac:dyDescent="0.25">
      <c r="A4" s="75">
        <v>1980</v>
      </c>
      <c r="B4" s="75">
        <v>9</v>
      </c>
      <c r="Q4" s="75">
        <v>1980</v>
      </c>
      <c r="R4" s="75">
        <f t="shared" si="0"/>
        <v>1</v>
      </c>
      <c r="S4" s="99">
        <f>AVERAGE(B4:J4)</f>
        <v>9</v>
      </c>
    </row>
    <row r="5" spans="1:19" x14ac:dyDescent="0.25">
      <c r="A5" s="1">
        <v>1981</v>
      </c>
      <c r="B5" s="1">
        <v>1.83</v>
      </c>
      <c r="G5" s="75"/>
      <c r="Q5" s="1">
        <v>1981</v>
      </c>
      <c r="R5" s="75">
        <f t="shared" si="0"/>
        <v>1</v>
      </c>
      <c r="S5" s="99">
        <f>AVERAGE(B5:J5)</f>
        <v>1.83</v>
      </c>
    </row>
    <row r="6" spans="1:19" x14ac:dyDescent="0.25">
      <c r="A6" s="1">
        <v>1982</v>
      </c>
      <c r="B6" s="1">
        <v>26.66</v>
      </c>
      <c r="C6" s="1">
        <v>35.33</v>
      </c>
      <c r="Q6" s="1">
        <v>1982</v>
      </c>
      <c r="R6" s="75">
        <f t="shared" si="0"/>
        <v>2</v>
      </c>
      <c r="S6" s="99">
        <f>AVERAGE(B6:J6)</f>
        <v>30.994999999999997</v>
      </c>
    </row>
    <row r="7" spans="1:19" x14ac:dyDescent="0.25">
      <c r="A7" s="1">
        <v>1983</v>
      </c>
      <c r="Q7" s="1">
        <v>1983</v>
      </c>
      <c r="R7" s="75">
        <f t="shared" si="0"/>
        <v>0</v>
      </c>
      <c r="S7" s="99">
        <v>0</v>
      </c>
    </row>
    <row r="8" spans="1:19" x14ac:dyDescent="0.25">
      <c r="A8" s="1">
        <v>1984</v>
      </c>
      <c r="B8" s="1">
        <v>1.75</v>
      </c>
      <c r="C8" s="1">
        <v>1.25</v>
      </c>
      <c r="Q8" s="1">
        <v>1984</v>
      </c>
      <c r="R8" s="75">
        <f t="shared" si="0"/>
        <v>2</v>
      </c>
      <c r="S8" s="99">
        <f>AVERAGE(B8:J8)</f>
        <v>1.5</v>
      </c>
    </row>
    <row r="9" spans="1:19" x14ac:dyDescent="0.25">
      <c r="A9" s="1">
        <v>1985</v>
      </c>
      <c r="B9" s="1">
        <v>27.75</v>
      </c>
      <c r="C9" s="1">
        <v>17</v>
      </c>
      <c r="D9" s="103" t="s">
        <v>34</v>
      </c>
      <c r="E9" s="103" t="s">
        <v>34</v>
      </c>
      <c r="Q9" s="1">
        <v>1985</v>
      </c>
      <c r="R9" s="100">
        <v>4</v>
      </c>
      <c r="S9" s="99">
        <f>AVERAGE(B9:J9)</f>
        <v>22.375</v>
      </c>
    </row>
    <row r="10" spans="1:19" x14ac:dyDescent="0.25">
      <c r="A10" s="1">
        <v>1986</v>
      </c>
      <c r="Q10" s="1">
        <v>1986</v>
      </c>
      <c r="R10" s="75">
        <f>COUNT(B10:J10)</f>
        <v>0</v>
      </c>
      <c r="S10" s="99">
        <v>0</v>
      </c>
    </row>
    <row r="11" spans="1:19" x14ac:dyDescent="0.25">
      <c r="A11" s="1">
        <v>1987</v>
      </c>
      <c r="B11" s="1">
        <v>6.75</v>
      </c>
      <c r="C11" s="1">
        <v>26.58</v>
      </c>
      <c r="Q11" s="1">
        <v>1987</v>
      </c>
      <c r="R11" s="75">
        <f>COUNT(B11:J11)</f>
        <v>2</v>
      </c>
      <c r="S11" s="99">
        <f>AVERAGE(B11:J11)</f>
        <v>16.664999999999999</v>
      </c>
    </row>
    <row r="12" spans="1:19" x14ac:dyDescent="0.25">
      <c r="A12" s="1">
        <v>1988</v>
      </c>
      <c r="Q12" s="1">
        <v>1988</v>
      </c>
      <c r="R12" s="100">
        <v>1</v>
      </c>
      <c r="S12" s="99">
        <v>0</v>
      </c>
    </row>
    <row r="13" spans="1:19" x14ac:dyDescent="0.25">
      <c r="A13" s="1">
        <v>1989</v>
      </c>
      <c r="B13" s="1">
        <v>32.75</v>
      </c>
      <c r="Q13" s="1">
        <v>1989</v>
      </c>
      <c r="R13" s="100">
        <v>2</v>
      </c>
      <c r="S13" s="99">
        <f t="shared" ref="S13:S44" si="1">AVERAGE(B13:J13)</f>
        <v>32.75</v>
      </c>
    </row>
    <row r="14" spans="1:19" x14ac:dyDescent="0.25">
      <c r="A14" s="1">
        <v>1990</v>
      </c>
      <c r="B14" s="1">
        <v>16.600000000000001</v>
      </c>
      <c r="C14" s="1">
        <v>43</v>
      </c>
      <c r="Q14" s="1">
        <v>1990</v>
      </c>
      <c r="R14" s="75">
        <f>COUNT(B14:J14)</f>
        <v>2</v>
      </c>
      <c r="S14" s="99">
        <f t="shared" si="1"/>
        <v>29.8</v>
      </c>
    </row>
    <row r="15" spans="1:19" x14ac:dyDescent="0.25">
      <c r="A15" s="1">
        <v>1991</v>
      </c>
      <c r="B15" s="1">
        <v>32.17</v>
      </c>
      <c r="Q15" s="1">
        <v>1991</v>
      </c>
      <c r="R15" s="75">
        <f>COUNT(B15:J15)</f>
        <v>1</v>
      </c>
      <c r="S15" s="99">
        <f t="shared" si="1"/>
        <v>32.17</v>
      </c>
    </row>
    <row r="16" spans="1:19" x14ac:dyDescent="0.25">
      <c r="A16" s="1">
        <v>1992</v>
      </c>
      <c r="B16" s="1">
        <v>23</v>
      </c>
      <c r="C16" s="1">
        <v>35.58</v>
      </c>
      <c r="D16" s="1">
        <v>21.58</v>
      </c>
      <c r="E16" s="1">
        <v>11</v>
      </c>
      <c r="Q16" s="1">
        <v>1992</v>
      </c>
      <c r="R16" s="75">
        <f>COUNT(B16:J16)</f>
        <v>4</v>
      </c>
      <c r="S16" s="99">
        <f t="shared" si="1"/>
        <v>22.79</v>
      </c>
    </row>
    <row r="17" spans="1:19" x14ac:dyDescent="0.25">
      <c r="A17" s="1">
        <v>1993</v>
      </c>
      <c r="B17" s="1">
        <v>11.92</v>
      </c>
      <c r="C17" s="1">
        <v>10.92</v>
      </c>
      <c r="D17" s="1">
        <v>7.92</v>
      </c>
      <c r="E17" s="1">
        <v>8.83</v>
      </c>
      <c r="F17" s="1">
        <v>9.33</v>
      </c>
      <c r="G17" s="1">
        <v>9.75</v>
      </c>
      <c r="H17" s="1">
        <v>35.659999999999997</v>
      </c>
      <c r="I17" s="1">
        <v>32.42</v>
      </c>
      <c r="J17" s="1">
        <v>44</v>
      </c>
      <c r="K17" s="103" t="s">
        <v>34</v>
      </c>
      <c r="L17" s="103"/>
      <c r="M17" s="103"/>
      <c r="N17" s="103"/>
      <c r="O17" s="103"/>
      <c r="P17" s="103"/>
      <c r="Q17" s="1">
        <v>1993</v>
      </c>
      <c r="R17" s="100">
        <v>10</v>
      </c>
      <c r="S17" s="99">
        <f t="shared" si="1"/>
        <v>18.972222222222221</v>
      </c>
    </row>
    <row r="18" spans="1:19" x14ac:dyDescent="0.25">
      <c r="A18" s="1">
        <v>1994</v>
      </c>
      <c r="B18" s="1">
        <v>40.659999999999997</v>
      </c>
      <c r="C18" s="1">
        <v>19.5</v>
      </c>
      <c r="D18" s="1">
        <v>27</v>
      </c>
      <c r="E18" s="1">
        <v>9.42</v>
      </c>
      <c r="F18" s="103" t="s">
        <v>34</v>
      </c>
      <c r="G18" s="102">
        <v>0.57999999999999996</v>
      </c>
      <c r="H18" s="103"/>
      <c r="I18" s="103"/>
      <c r="J18" s="103"/>
      <c r="K18" s="103"/>
      <c r="L18" s="103"/>
      <c r="M18" s="103"/>
      <c r="N18" s="103"/>
      <c r="O18" s="103"/>
      <c r="P18" s="103"/>
      <c r="Q18" s="1">
        <v>1994</v>
      </c>
      <c r="R18" s="100">
        <v>6</v>
      </c>
      <c r="S18" s="99">
        <f t="shared" si="1"/>
        <v>19.431999999999999</v>
      </c>
    </row>
    <row r="19" spans="1:19" x14ac:dyDescent="0.25">
      <c r="A19" s="1">
        <v>1995</v>
      </c>
      <c r="B19" s="1">
        <v>2.75</v>
      </c>
      <c r="C19" s="1">
        <v>14</v>
      </c>
      <c r="D19" s="1">
        <v>33.5</v>
      </c>
      <c r="E19" s="1">
        <v>2</v>
      </c>
      <c r="Q19" s="1">
        <v>1995</v>
      </c>
      <c r="R19" s="75">
        <f>COUNT(B19:J19)</f>
        <v>4</v>
      </c>
      <c r="S19" s="99">
        <f t="shared" si="1"/>
        <v>13.0625</v>
      </c>
    </row>
    <row r="20" spans="1:19" x14ac:dyDescent="0.25">
      <c r="A20" s="1">
        <v>1996</v>
      </c>
      <c r="B20" s="1">
        <v>6.67</v>
      </c>
      <c r="C20" s="1">
        <v>2.92</v>
      </c>
      <c r="D20" s="1">
        <v>31.66</v>
      </c>
      <c r="Q20" s="1">
        <v>1996</v>
      </c>
      <c r="R20" s="75">
        <f>COUNT(B20:J20)</f>
        <v>3</v>
      </c>
      <c r="S20" s="99">
        <f t="shared" si="1"/>
        <v>13.75</v>
      </c>
    </row>
    <row r="21" spans="1:19" x14ac:dyDescent="0.25">
      <c r="A21" s="1">
        <v>1997</v>
      </c>
      <c r="B21" s="1">
        <v>12.83</v>
      </c>
      <c r="C21" s="1">
        <v>15.92</v>
      </c>
      <c r="D21" s="1">
        <v>16.829999999999998</v>
      </c>
      <c r="E21" s="103" t="s">
        <v>34</v>
      </c>
      <c r="F21" s="103"/>
      <c r="Q21" s="1">
        <v>1997</v>
      </c>
      <c r="R21" s="100">
        <v>4</v>
      </c>
      <c r="S21" s="99">
        <f t="shared" si="1"/>
        <v>15.193333333333333</v>
      </c>
    </row>
    <row r="22" spans="1:19" x14ac:dyDescent="0.25">
      <c r="A22" s="1">
        <v>1998</v>
      </c>
      <c r="B22" s="1">
        <v>4.92</v>
      </c>
      <c r="C22" s="103" t="s">
        <v>34</v>
      </c>
      <c r="D22" s="103"/>
      <c r="Q22" s="1">
        <v>1998</v>
      </c>
      <c r="R22" s="100">
        <v>2</v>
      </c>
      <c r="S22" s="99">
        <f t="shared" si="1"/>
        <v>4.92</v>
      </c>
    </row>
    <row r="23" spans="1:19" x14ac:dyDescent="0.25">
      <c r="A23" s="1">
        <v>1999</v>
      </c>
      <c r="B23" s="1">
        <v>3.92</v>
      </c>
      <c r="Q23" s="1">
        <v>1999</v>
      </c>
      <c r="R23" s="75">
        <f>COUNT(B23:J23)</f>
        <v>1</v>
      </c>
      <c r="S23" s="99">
        <f t="shared" si="1"/>
        <v>3.92</v>
      </c>
    </row>
    <row r="24" spans="1:19" x14ac:dyDescent="0.25">
      <c r="A24" s="1">
        <v>2000</v>
      </c>
      <c r="B24" s="1">
        <v>19.579999999999998</v>
      </c>
      <c r="C24" s="1">
        <v>30.25</v>
      </c>
      <c r="D24" s="1">
        <v>43.75</v>
      </c>
      <c r="E24" s="1">
        <v>16.079999999999998</v>
      </c>
      <c r="F24" s="1">
        <v>24</v>
      </c>
      <c r="G24" s="1">
        <v>11.25</v>
      </c>
      <c r="Q24" s="1">
        <v>2000</v>
      </c>
      <c r="R24" s="75">
        <f>COUNT(B24:J24)</f>
        <v>6</v>
      </c>
      <c r="S24" s="99">
        <f t="shared" si="1"/>
        <v>24.151666666666667</v>
      </c>
    </row>
    <row r="25" spans="1:19" x14ac:dyDescent="0.25">
      <c r="A25" s="1">
        <v>2001</v>
      </c>
      <c r="B25" s="1">
        <v>23</v>
      </c>
      <c r="C25" s="1">
        <v>20.66</v>
      </c>
      <c r="D25" s="1">
        <v>40</v>
      </c>
      <c r="E25" s="1">
        <v>9.6999999999999993</v>
      </c>
      <c r="F25" s="103" t="s">
        <v>34</v>
      </c>
      <c r="Q25" s="1">
        <v>2001</v>
      </c>
      <c r="R25" s="100">
        <v>5</v>
      </c>
      <c r="S25" s="99">
        <f t="shared" si="1"/>
        <v>23.34</v>
      </c>
    </row>
    <row r="26" spans="1:19" x14ac:dyDescent="0.25">
      <c r="A26" s="1">
        <v>2002</v>
      </c>
      <c r="B26" s="1">
        <v>28</v>
      </c>
      <c r="C26" s="1">
        <v>36.25</v>
      </c>
      <c r="D26" s="1">
        <v>39</v>
      </c>
      <c r="E26" s="1">
        <v>23</v>
      </c>
      <c r="F26" s="1">
        <v>4</v>
      </c>
      <c r="Q26" s="1">
        <v>2002</v>
      </c>
      <c r="R26" s="75">
        <f>COUNT(B26:J26)</f>
        <v>5</v>
      </c>
      <c r="S26" s="99">
        <f t="shared" si="1"/>
        <v>26.05</v>
      </c>
    </row>
    <row r="27" spans="1:19" x14ac:dyDescent="0.25">
      <c r="A27" s="1">
        <v>2003</v>
      </c>
      <c r="B27" s="1">
        <v>4.75</v>
      </c>
      <c r="C27" s="1">
        <v>40</v>
      </c>
      <c r="D27" s="1">
        <v>13.3</v>
      </c>
      <c r="E27" s="1">
        <v>5.75</v>
      </c>
      <c r="F27" s="1">
        <v>8.75</v>
      </c>
      <c r="Q27" s="1">
        <v>2003</v>
      </c>
      <c r="R27" s="75">
        <f>COUNT(B27:J27)</f>
        <v>5</v>
      </c>
      <c r="S27" s="99">
        <f t="shared" si="1"/>
        <v>14.51</v>
      </c>
    </row>
    <row r="28" spans="1:19" x14ac:dyDescent="0.25">
      <c r="A28" s="1">
        <v>2004</v>
      </c>
      <c r="B28" s="1">
        <v>18.16</v>
      </c>
      <c r="C28" s="1">
        <v>13.42</v>
      </c>
      <c r="Q28" s="1">
        <v>2004</v>
      </c>
      <c r="R28" s="75">
        <f>COUNT(B28:J28)</f>
        <v>2</v>
      </c>
      <c r="S28" s="99">
        <f t="shared" si="1"/>
        <v>15.79</v>
      </c>
    </row>
    <row r="29" spans="1:19" x14ac:dyDescent="0.25">
      <c r="A29" s="1">
        <v>2005</v>
      </c>
      <c r="B29" s="1">
        <v>38.75</v>
      </c>
      <c r="C29" s="1">
        <v>42.9</v>
      </c>
      <c r="D29" s="1">
        <v>25.92</v>
      </c>
      <c r="Q29" s="1">
        <v>2005</v>
      </c>
      <c r="R29" s="75">
        <f>COUNT(B29:J29)</f>
        <v>3</v>
      </c>
      <c r="S29" s="99">
        <f t="shared" si="1"/>
        <v>35.856666666666669</v>
      </c>
    </row>
    <row r="30" spans="1:19" x14ac:dyDescent="0.25">
      <c r="A30" s="1">
        <v>2006</v>
      </c>
      <c r="B30" s="1">
        <v>40.5</v>
      </c>
      <c r="C30" s="1">
        <v>17.600000000000001</v>
      </c>
      <c r="D30" s="1">
        <v>21.66</v>
      </c>
      <c r="E30" s="1">
        <v>26.5</v>
      </c>
      <c r="F30" s="1">
        <v>25.9</v>
      </c>
      <c r="G30" s="1">
        <v>1.75</v>
      </c>
      <c r="H30" s="1">
        <v>12.5</v>
      </c>
      <c r="Q30" s="1">
        <v>2006</v>
      </c>
      <c r="R30" s="75">
        <f>COUNT(B30:J30)</f>
        <v>7</v>
      </c>
      <c r="S30" s="99">
        <f t="shared" si="1"/>
        <v>20.915714285714284</v>
      </c>
    </row>
    <row r="31" spans="1:19" x14ac:dyDescent="0.25">
      <c r="A31" s="1">
        <v>2007</v>
      </c>
      <c r="B31" s="1">
        <v>35.299999999999997</v>
      </c>
      <c r="C31" s="1">
        <v>1.5</v>
      </c>
      <c r="D31" s="1">
        <v>8.75</v>
      </c>
      <c r="E31" s="1">
        <v>1.5</v>
      </c>
      <c r="F31" s="103" t="s">
        <v>34</v>
      </c>
      <c r="Q31" s="1">
        <v>2007</v>
      </c>
      <c r="R31" s="100">
        <v>5</v>
      </c>
      <c r="S31" s="99">
        <f t="shared" si="1"/>
        <v>11.762499999999999</v>
      </c>
    </row>
    <row r="32" spans="1:19" x14ac:dyDescent="0.25">
      <c r="A32" s="1">
        <v>2008</v>
      </c>
      <c r="B32" s="1">
        <v>20.5</v>
      </c>
      <c r="C32" s="1">
        <v>7.5</v>
      </c>
      <c r="D32" s="1">
        <v>39.42</v>
      </c>
      <c r="E32" s="103" t="s">
        <v>34</v>
      </c>
      <c r="Q32" s="1">
        <v>2008</v>
      </c>
      <c r="R32" s="100">
        <v>4</v>
      </c>
      <c r="S32" s="99">
        <f t="shared" si="1"/>
        <v>22.473333333333333</v>
      </c>
    </row>
    <row r="33" spans="1:19" x14ac:dyDescent="0.25">
      <c r="A33" s="1">
        <v>2009</v>
      </c>
      <c r="B33" s="1">
        <v>8.66</v>
      </c>
      <c r="C33" s="1">
        <v>1.66</v>
      </c>
      <c r="D33" s="1">
        <v>14.83</v>
      </c>
      <c r="E33" s="1">
        <v>19.25</v>
      </c>
      <c r="Q33" s="1">
        <v>2009</v>
      </c>
      <c r="R33" s="75">
        <f>COUNT(B33:J33)</f>
        <v>4</v>
      </c>
      <c r="S33" s="99">
        <f t="shared" si="1"/>
        <v>11.1</v>
      </c>
    </row>
    <row r="34" spans="1:19" x14ac:dyDescent="0.25">
      <c r="A34" s="1">
        <v>2010</v>
      </c>
      <c r="B34" s="1">
        <v>37.5</v>
      </c>
      <c r="C34" s="1">
        <v>25.1</v>
      </c>
      <c r="D34" s="1">
        <v>1.41</v>
      </c>
      <c r="E34" s="1">
        <v>11.42</v>
      </c>
      <c r="Q34" s="1">
        <v>2010</v>
      </c>
      <c r="R34" s="75">
        <f>COUNT(B34:J34)</f>
        <v>4</v>
      </c>
      <c r="S34" s="99">
        <f t="shared" si="1"/>
        <v>18.857500000000002</v>
      </c>
    </row>
    <row r="35" spans="1:19" x14ac:dyDescent="0.25">
      <c r="A35" s="1">
        <v>2011</v>
      </c>
      <c r="B35" s="1">
        <v>51.5</v>
      </c>
      <c r="C35" s="1">
        <v>31.33</v>
      </c>
      <c r="D35" s="1">
        <v>44.75</v>
      </c>
      <c r="E35" s="1">
        <v>23.66</v>
      </c>
      <c r="Q35" s="1">
        <v>2011</v>
      </c>
      <c r="R35" s="75">
        <f>COUNT(B35:J35)</f>
        <v>4</v>
      </c>
      <c r="S35" s="99">
        <f t="shared" si="1"/>
        <v>37.81</v>
      </c>
    </row>
    <row r="36" spans="1:19" x14ac:dyDescent="0.25">
      <c r="A36" s="1">
        <v>2012</v>
      </c>
      <c r="B36" s="1">
        <v>20.420000000000002</v>
      </c>
      <c r="C36" s="1">
        <v>8.42</v>
      </c>
      <c r="D36" s="102">
        <v>0.75</v>
      </c>
      <c r="E36" s="1">
        <v>2.91</v>
      </c>
      <c r="F36" s="1">
        <v>12.58</v>
      </c>
      <c r="G36" s="1">
        <v>10.66</v>
      </c>
      <c r="Q36" s="1">
        <v>2012</v>
      </c>
      <c r="R36" s="100">
        <v>6</v>
      </c>
      <c r="S36" s="99">
        <f t="shared" si="1"/>
        <v>9.2899999999999991</v>
      </c>
    </row>
    <row r="37" spans="1:19" x14ac:dyDescent="0.25">
      <c r="A37" s="1">
        <v>2013</v>
      </c>
      <c r="B37" s="1">
        <v>23.33</v>
      </c>
      <c r="C37" s="1">
        <v>47.5</v>
      </c>
      <c r="D37" s="1">
        <v>28.66</v>
      </c>
      <c r="E37" s="1">
        <v>7.08</v>
      </c>
      <c r="F37" s="1">
        <v>20</v>
      </c>
      <c r="G37" s="1">
        <v>54</v>
      </c>
      <c r="H37" s="1">
        <v>31.16</v>
      </c>
      <c r="Q37" s="1">
        <v>2013</v>
      </c>
      <c r="R37" s="75">
        <f>COUNT(B37:J37)</f>
        <v>7</v>
      </c>
      <c r="S37" s="99">
        <f t="shared" si="1"/>
        <v>30.247142857142855</v>
      </c>
    </row>
    <row r="38" spans="1:19" x14ac:dyDescent="0.25">
      <c r="A38" s="1">
        <v>2014</v>
      </c>
      <c r="B38" s="1">
        <v>11.16</v>
      </c>
      <c r="C38" s="1">
        <v>38.33</v>
      </c>
      <c r="D38" s="1">
        <v>11.5</v>
      </c>
      <c r="E38" s="1">
        <v>33</v>
      </c>
      <c r="F38" s="1">
        <v>23.08</v>
      </c>
      <c r="G38" s="1">
        <v>3.5</v>
      </c>
      <c r="Q38" s="1">
        <v>2014</v>
      </c>
      <c r="R38" s="75">
        <f>COUNT(B38:J38)</f>
        <v>6</v>
      </c>
      <c r="S38" s="99">
        <f t="shared" si="1"/>
        <v>20.094999999999999</v>
      </c>
    </row>
    <row r="39" spans="1:19" x14ac:dyDescent="0.25">
      <c r="A39" s="1">
        <v>2015</v>
      </c>
      <c r="B39" s="1">
        <v>24</v>
      </c>
      <c r="C39" s="1">
        <v>49</v>
      </c>
      <c r="D39" s="1">
        <v>21.5</v>
      </c>
      <c r="E39" s="1">
        <v>49</v>
      </c>
      <c r="Q39" s="1">
        <v>2015</v>
      </c>
      <c r="R39" s="75">
        <f>COUNT(B39:J39)</f>
        <v>4</v>
      </c>
      <c r="S39" s="99">
        <f t="shared" si="1"/>
        <v>35.875</v>
      </c>
    </row>
    <row r="40" spans="1:19" x14ac:dyDescent="0.25">
      <c r="A40" s="1">
        <v>2016</v>
      </c>
      <c r="B40" s="1">
        <v>36</v>
      </c>
      <c r="C40" s="1">
        <v>11.58</v>
      </c>
      <c r="D40" s="101" t="s">
        <v>34</v>
      </c>
      <c r="Q40" s="1">
        <v>2016</v>
      </c>
      <c r="R40" s="100">
        <v>3</v>
      </c>
      <c r="S40" s="99">
        <f t="shared" si="1"/>
        <v>23.79</v>
      </c>
    </row>
    <row r="41" spans="1:19" x14ac:dyDescent="0.25">
      <c r="A41" s="1">
        <v>2017</v>
      </c>
      <c r="B41" s="101" t="s">
        <v>34</v>
      </c>
      <c r="C41" s="1">
        <v>22.58</v>
      </c>
      <c r="D41" s="102">
        <v>0.6</v>
      </c>
      <c r="E41" s="102">
        <v>0.48</v>
      </c>
      <c r="F41" s="1">
        <v>29.83</v>
      </c>
      <c r="G41" s="1">
        <v>27.83</v>
      </c>
      <c r="Q41" s="1">
        <v>2017</v>
      </c>
      <c r="R41" s="100">
        <v>6</v>
      </c>
      <c r="S41" s="99">
        <f t="shared" si="1"/>
        <v>16.263999999999999</v>
      </c>
    </row>
    <row r="42" spans="1:19" x14ac:dyDescent="0.25">
      <c r="A42" s="1">
        <v>2018</v>
      </c>
      <c r="B42" s="101" t="s">
        <v>34</v>
      </c>
      <c r="C42" s="1">
        <v>36.25</v>
      </c>
      <c r="D42" s="30">
        <v>44.58</v>
      </c>
      <c r="E42" s="30">
        <v>48.75</v>
      </c>
      <c r="F42" s="102">
        <v>0.41</v>
      </c>
      <c r="Q42" s="1">
        <v>2018</v>
      </c>
      <c r="R42" s="100">
        <v>5</v>
      </c>
      <c r="S42" s="99">
        <f>AVERAGE(B42:J42)</f>
        <v>32.497499999999995</v>
      </c>
    </row>
    <row r="43" spans="1:19" x14ac:dyDescent="0.25">
      <c r="A43" s="1">
        <v>2019</v>
      </c>
      <c r="B43" s="1">
        <v>49</v>
      </c>
      <c r="C43" s="1">
        <v>29.91</v>
      </c>
      <c r="D43" s="102">
        <v>0.33</v>
      </c>
      <c r="E43" s="1">
        <v>18.66</v>
      </c>
      <c r="Q43" s="1">
        <v>2019</v>
      </c>
      <c r="R43" s="100">
        <v>4</v>
      </c>
      <c r="S43" s="99">
        <f>AVERAGE(B43:J43)</f>
        <v>24.474999999999998</v>
      </c>
    </row>
    <row r="44" spans="1:19" x14ac:dyDescent="0.25">
      <c r="A44" s="1">
        <v>2020</v>
      </c>
      <c r="B44" s="1">
        <v>23.41</v>
      </c>
      <c r="C44" s="1">
        <v>5.33</v>
      </c>
      <c r="D44" s="1">
        <v>6.5</v>
      </c>
      <c r="E44" s="101" t="s">
        <v>34</v>
      </c>
      <c r="F44" s="1">
        <v>32.659999999999997</v>
      </c>
      <c r="Q44" s="1">
        <v>2020</v>
      </c>
      <c r="R44" s="100">
        <v>5</v>
      </c>
      <c r="S44" s="99">
        <f t="shared" si="1"/>
        <v>16.975000000000001</v>
      </c>
    </row>
    <row r="45" spans="1:19" x14ac:dyDescent="0.25">
      <c r="A45" s="1">
        <v>2021</v>
      </c>
      <c r="B45" s="1">
        <v>21.16</v>
      </c>
      <c r="C45" s="1">
        <v>12.25</v>
      </c>
      <c r="D45" s="1">
        <v>16.5</v>
      </c>
      <c r="E45" s="101" t="s">
        <v>34</v>
      </c>
      <c r="F45" s="1">
        <v>38.5</v>
      </c>
      <c r="G45" s="1">
        <v>30.66</v>
      </c>
      <c r="H45" s="67">
        <v>5.5</v>
      </c>
      <c r="I45" s="1">
        <v>6.66</v>
      </c>
      <c r="J45" s="101" t="s">
        <v>34</v>
      </c>
      <c r="K45" s="1">
        <v>41.5</v>
      </c>
      <c r="Q45" s="1">
        <v>2021</v>
      </c>
      <c r="R45" s="100">
        <v>10</v>
      </c>
      <c r="S45" s="99">
        <f>AVERAGE(B45:K45)</f>
        <v>21.591249999999999</v>
      </c>
    </row>
    <row r="46" spans="1:19" x14ac:dyDescent="0.25">
      <c r="A46" s="1">
        <v>2022</v>
      </c>
      <c r="B46" s="1">
        <v>23.83</v>
      </c>
      <c r="C46" s="1">
        <v>23.83</v>
      </c>
      <c r="D46" s="1">
        <v>7.16</v>
      </c>
      <c r="E46" s="30">
        <v>5.5</v>
      </c>
      <c r="F46" s="102">
        <v>0.42</v>
      </c>
      <c r="G46" s="1">
        <v>7.5</v>
      </c>
      <c r="H46" s="1">
        <v>5.58</v>
      </c>
      <c r="I46" s="1">
        <v>31.5</v>
      </c>
      <c r="J46" s="102">
        <v>0.5</v>
      </c>
      <c r="K46" s="102">
        <v>0.57999999999999996</v>
      </c>
      <c r="L46" s="1">
        <v>11.5</v>
      </c>
      <c r="M46" s="102">
        <v>0.57999999999999996</v>
      </c>
      <c r="N46" s="1">
        <v>12.58</v>
      </c>
      <c r="O46" s="1">
        <v>37</v>
      </c>
      <c r="P46" s="1">
        <v>2.2000000000000002</v>
      </c>
      <c r="Q46" s="1">
        <v>2022</v>
      </c>
      <c r="R46" s="75">
        <f>COUNT(B46:P46)</f>
        <v>15</v>
      </c>
      <c r="S46" s="99">
        <f>AVERAGE(B46:P46)</f>
        <v>11.350666666666665</v>
      </c>
    </row>
    <row r="47" spans="1:19" x14ac:dyDescent="0.25">
      <c r="A47" s="1">
        <v>2023</v>
      </c>
      <c r="B47" s="1">
        <v>21</v>
      </c>
      <c r="C47" s="1">
        <v>37.08</v>
      </c>
      <c r="D47" s="1">
        <v>39.5</v>
      </c>
      <c r="E47" s="30">
        <v>3.6</v>
      </c>
      <c r="F47" s="102">
        <v>0.5</v>
      </c>
      <c r="G47" s="1">
        <v>7.67</v>
      </c>
      <c r="H47" s="1">
        <v>44.58</v>
      </c>
      <c r="I47" s="1">
        <v>1.66</v>
      </c>
      <c r="J47" s="30">
        <v>0.75</v>
      </c>
      <c r="K47" s="1">
        <v>5.5</v>
      </c>
      <c r="Q47" s="1">
        <v>2023</v>
      </c>
      <c r="R47" s="75">
        <f>COUNT(B47:P47)</f>
        <v>10</v>
      </c>
      <c r="S47" s="99">
        <f>AVERAGE(B47:P47)</f>
        <v>16.184000000000001</v>
      </c>
    </row>
    <row r="48" spans="1:19" x14ac:dyDescent="0.25">
      <c r="A48" s="1">
        <v>2024</v>
      </c>
      <c r="B48" s="1">
        <v>0.91</v>
      </c>
      <c r="C48" s="1">
        <v>32</v>
      </c>
      <c r="D48" s="1">
        <v>19.329999999999998</v>
      </c>
      <c r="E48" s="30">
        <v>11.33</v>
      </c>
      <c r="F48" s="1">
        <v>1.58</v>
      </c>
      <c r="G48" s="1">
        <v>0.75</v>
      </c>
      <c r="H48" s="1">
        <v>39.25</v>
      </c>
      <c r="J48" s="30"/>
      <c r="Q48" s="1">
        <v>2024</v>
      </c>
      <c r="R48" s="75">
        <f>COUNT(B48:P48)</f>
        <v>7</v>
      </c>
      <c r="S48" s="99">
        <f>AVERAGE(B48:P48)</f>
        <v>15.02142857142857</v>
      </c>
    </row>
    <row r="49" spans="5:19" x14ac:dyDescent="0.25">
      <c r="E49" s="30"/>
      <c r="J49" s="30"/>
      <c r="R49" s="75"/>
      <c r="S49" s="99"/>
    </row>
    <row r="50" spans="5:19" x14ac:dyDescent="0.25">
      <c r="E50" s="101"/>
      <c r="J50" s="101"/>
      <c r="R50" s="100"/>
      <c r="S50" s="99"/>
    </row>
    <row r="51" spans="5:19" x14ac:dyDescent="0.25">
      <c r="E51" s="101"/>
      <c r="J51" s="101"/>
      <c r="R51" s="100"/>
      <c r="S51" s="99"/>
    </row>
    <row r="52" spans="5:19" x14ac:dyDescent="0.25">
      <c r="Q52" s="1" t="s">
        <v>279</v>
      </c>
      <c r="R52" s="1">
        <f>SUM(R2:R51)</f>
        <v>197</v>
      </c>
    </row>
    <row r="53" spans="5:19" x14ac:dyDescent="0.25">
      <c r="Q53" s="1" t="s">
        <v>278</v>
      </c>
      <c r="R53" s="114">
        <f>AVERAGE(R2:R51)</f>
        <v>4.1914893617021276</v>
      </c>
    </row>
    <row r="55" spans="5:19" x14ac:dyDescent="0.25">
      <c r="K55" s="30" t="s">
        <v>351</v>
      </c>
      <c r="L55" s="30"/>
      <c r="M55" s="30"/>
      <c r="N55" s="30"/>
      <c r="O55" s="30"/>
      <c r="P55" s="30"/>
      <c r="R55" s="1">
        <f>SUM(R33:R51)</f>
        <v>100</v>
      </c>
    </row>
    <row r="56" spans="5:19" x14ac:dyDescent="0.25">
      <c r="K56" s="30" t="s">
        <v>352</v>
      </c>
      <c r="L56" s="30"/>
      <c r="M56" s="30"/>
      <c r="N56" s="30"/>
      <c r="O56" s="30"/>
      <c r="P56" s="30"/>
      <c r="R56" s="114">
        <f>AVERAGE(R33:R51)</f>
        <v>6.25</v>
      </c>
    </row>
  </sheetData>
  <pageMargins left="0.7" right="0.7"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Data</vt:lpstr>
      <vt:lpstr> Table until 2024</vt:lpstr>
      <vt:lpstr>yearly average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dc:creator>
  <cp:lastModifiedBy>Alex Llopis - VCF</cp:lastModifiedBy>
  <dcterms:created xsi:type="dcterms:W3CDTF">2020-09-03T11:38:03Z</dcterms:created>
  <dcterms:modified xsi:type="dcterms:W3CDTF">2025-01-22T10:19:05Z</dcterms:modified>
</cp:coreProperties>
</file>